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552"/>
  </bookViews>
  <sheets>
    <sheet name="Жовтень 2022 року " sheetId="1" r:id="rId1"/>
  </sheets>
  <definedNames>
    <definedName name="_xlnm.Print_Titles" localSheetId="0">'Жовтень 2022 року '!$A:$C</definedName>
  </definedNames>
  <calcPr calcId="145621"/>
</workbook>
</file>

<file path=xl/calcChain.xml><?xml version="1.0" encoding="utf-8"?>
<calcChain xmlns="http://schemas.openxmlformats.org/spreadsheetml/2006/main">
  <c r="H26" i="1" l="1"/>
  <c r="G26" i="1"/>
  <c r="H25" i="1"/>
  <c r="G25" i="1"/>
  <c r="H24" i="1"/>
  <c r="G24" i="1"/>
  <c r="H23" i="1"/>
  <c r="G23" i="1"/>
  <c r="H22" i="1"/>
  <c r="H21" i="1"/>
  <c r="G21" i="1"/>
  <c r="H20" i="1"/>
  <c r="H19" i="1"/>
  <c r="G19" i="1"/>
  <c r="H18" i="1"/>
  <c r="G18" i="1"/>
  <c r="H17" i="1"/>
  <c r="F17" i="1"/>
  <c r="G17" i="1" s="1"/>
  <c r="E17" i="1"/>
  <c r="D17" i="1"/>
  <c r="D27" i="1" s="1"/>
  <c r="H16" i="1"/>
  <c r="G16" i="1"/>
  <c r="H15" i="1"/>
  <c r="G15" i="1"/>
  <c r="F14" i="1"/>
  <c r="G14" i="1" s="1"/>
  <c r="E14" i="1"/>
  <c r="H14" i="1" s="1"/>
  <c r="D14" i="1"/>
  <c r="H13" i="1"/>
  <c r="G13" i="1"/>
  <c r="H12" i="1"/>
  <c r="G12" i="1"/>
  <c r="F11" i="1"/>
  <c r="F27" i="1" s="1"/>
  <c r="G27" i="1" s="1"/>
  <c r="E11" i="1"/>
  <c r="D11" i="1"/>
  <c r="H10" i="1"/>
  <c r="G10" i="1"/>
  <c r="H9" i="1"/>
  <c r="G9" i="1"/>
  <c r="H8" i="1"/>
  <c r="G8" i="1"/>
  <c r="H7" i="1"/>
  <c r="G7" i="1"/>
  <c r="G11" i="1" l="1"/>
  <c r="H11" i="1"/>
  <c r="E27" i="1"/>
  <c r="H27" i="1" s="1"/>
</calcChain>
</file>

<file path=xl/sharedStrings.xml><?xml version="1.0" encoding="utf-8"?>
<sst xmlns="http://schemas.openxmlformats.org/spreadsheetml/2006/main" count="35" uniqueCount="33">
  <si>
    <r>
      <t>Аналіз стану виконання плану доходів загального фонду бюджету Кам</t>
    </r>
    <r>
      <rPr>
        <b/>
        <sz val="14"/>
        <color theme="1"/>
        <rFont val="Calibri"/>
        <family val="2"/>
        <charset val="204"/>
      </rPr>
      <t>′</t>
    </r>
    <r>
      <rPr>
        <b/>
        <sz val="14"/>
        <color theme="1"/>
        <rFont val="Times New Roman"/>
        <family val="1"/>
        <charset val="204"/>
      </rPr>
      <t>янської сільської ради станом на 1 жовтня 2022 року</t>
    </r>
  </si>
  <si>
    <t>тис. грн.</t>
  </si>
  <si>
    <t>№</t>
  </si>
  <si>
    <t>Доходи</t>
  </si>
  <si>
    <t xml:space="preserve"> Уточн. план на рік</t>
  </si>
  <si>
    <t xml:space="preserve"> Уточ.пл. на звітний період</t>
  </si>
  <si>
    <t>Факт за звітний період</t>
  </si>
  <si>
    <t>% викон. до річного плану</t>
  </si>
  <si>
    <t>% викон. до плану на звітну дату</t>
  </si>
  <si>
    <t>Примітка (відх. +,-)</t>
  </si>
  <si>
    <t>Податок на доходи фізичних осіб</t>
  </si>
  <si>
    <t>Рентна плата за використання лісових ресурсів </t>
  </si>
  <si>
    <t>Акцизний податок на пальне</t>
  </si>
  <si>
    <t>Акцизний податок з реалізації підакцизних товарів </t>
  </si>
  <si>
    <t>Податок на нерухоме майно: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</si>
  <si>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</si>
  <si>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 та нежитлової нерухомості </t>
  </si>
  <si>
    <t>Земельний податок :</t>
  </si>
  <si>
    <t>з юридичних осіб </t>
  </si>
  <si>
    <t>з фізичних осіб </t>
  </si>
  <si>
    <t>Орендна плата:</t>
  </si>
  <si>
    <t>Туристичний збір</t>
  </si>
  <si>
    <t>Єдиний податок  </t>
  </si>
  <si>
    <t>Доходи від операцій з капіталом</t>
  </si>
  <si>
    <t>Адміністративні штрафи та інші санкції </t>
  </si>
  <si>
    <t>Плата за надання інших адміністративних послуг</t>
  </si>
  <si>
    <t>Державне мито  </t>
  </si>
  <si>
    <t>Інші надходження  </t>
  </si>
  <si>
    <t>Разом доходів</t>
  </si>
  <si>
    <t>-35,9</t>
  </si>
  <si>
    <t>Начальник фінансового відділу</t>
  </si>
  <si>
    <t>Оксана СИМЧИК</t>
  </si>
  <si>
    <t>Викон. Мошкола Ю.І.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</si>
</sst>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/>
    <xf numFmtId="0" fontId="4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/>
    <xf numFmtId="0" fontId="5" fillId="0" borderId="1" xfId="0" applyFont="1" applyBorder="1" applyAlignment="1"/>
    <xf numFmtId="49" fontId="5" fillId="0" borderId="1" xfId="0" applyNumberFormat="1" applyFont="1" applyBorder="1" applyAlignment="1">
      <alignment vertical="top" wrapText="1"/>
    </xf>
    <xf numFmtId="164" fontId="4" fillId="2" borderId="1" xfId="0" applyNumberFormat="1" applyFont="1" applyFill="1" applyBorder="1"/>
    <xf numFmtId="49" fontId="4" fillId="2" borderId="1" xfId="0" applyNumberFormat="1" applyFont="1" applyFill="1" applyBorder="1" applyAlignment="1">
      <alignment horizontal="right"/>
    </xf>
    <xf numFmtId="0" fontId="6" fillId="0" borderId="0" xfId="0" applyFont="1"/>
    <xf numFmtId="0" fontId="5" fillId="0" borderId="0" xfId="0" applyFont="1"/>
    <xf numFmtId="0" fontId="2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2" borderId="1" xfId="0" applyFont="1" applyFill="1" applyBorder="1" applyAlignment="1"/>
    <xf numFmtId="0" fontId="5" fillId="2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F12" sqref="F12"/>
    </sheetView>
  </sheetViews>
  <sheetFormatPr defaultRowHeight="13.8" x14ac:dyDescent="0.3"/>
  <cols>
    <col min="1" max="1" width="0.109375" customWidth="1"/>
    <col min="2" max="2" width="3.44140625" customWidth="1"/>
    <col min="3" max="3" width="41.109375" customWidth="1"/>
    <col min="5" max="5" width="9.88671875" customWidth="1"/>
    <col min="9" max="9" width="11.109375" customWidth="1"/>
  </cols>
  <sheetData>
    <row r="1" spans="1:9" ht="20.25" customHeight="1" x14ac:dyDescent="0.3">
      <c r="A1" s="1"/>
      <c r="B1" s="1"/>
      <c r="C1" s="1"/>
      <c r="D1" s="1"/>
      <c r="E1" s="1"/>
      <c r="F1" s="1"/>
      <c r="G1" s="1"/>
      <c r="H1" s="1"/>
    </row>
    <row r="2" spans="1:9" ht="49.5" customHeight="1" x14ac:dyDescent="0.3">
      <c r="A2" s="16" t="s">
        <v>0</v>
      </c>
      <c r="B2" s="16"/>
      <c r="C2" s="16"/>
      <c r="D2" s="16"/>
      <c r="E2" s="16"/>
      <c r="F2" s="16"/>
      <c r="G2" s="16"/>
      <c r="H2" s="16"/>
      <c r="I2" s="16"/>
    </row>
    <row r="3" spans="1:9" ht="30" customHeight="1" x14ac:dyDescent="0.3">
      <c r="A3" s="1"/>
      <c r="B3" s="1"/>
      <c r="C3" s="1"/>
      <c r="D3" s="1"/>
      <c r="E3" s="1"/>
      <c r="F3" s="1"/>
      <c r="G3" s="1"/>
      <c r="H3" s="1"/>
    </row>
    <row r="4" spans="1:9" x14ac:dyDescent="0.3">
      <c r="H4" s="2"/>
      <c r="I4" s="2" t="s">
        <v>1</v>
      </c>
    </row>
    <row r="5" spans="1:9" s="3" customFormat="1" x14ac:dyDescent="0.3">
      <c r="A5" s="17"/>
      <c r="B5" s="18" t="s">
        <v>2</v>
      </c>
      <c r="C5" s="18" t="s">
        <v>3</v>
      </c>
      <c r="D5" s="19"/>
      <c r="E5" s="20"/>
      <c r="F5" s="20"/>
      <c r="G5" s="20"/>
      <c r="H5" s="20"/>
      <c r="I5" s="21"/>
    </row>
    <row r="6" spans="1:9" s="5" customFormat="1" ht="86.25" customHeight="1" x14ac:dyDescent="0.3">
      <c r="A6" s="17"/>
      <c r="B6" s="17"/>
      <c r="C6" s="17"/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</row>
    <row r="7" spans="1:9" x14ac:dyDescent="0.3">
      <c r="A7" s="6"/>
      <c r="B7" s="7">
        <v>1</v>
      </c>
      <c r="C7" s="8" t="s">
        <v>10</v>
      </c>
      <c r="D7" s="9">
        <v>8554</v>
      </c>
      <c r="E7" s="9">
        <v>6325.51</v>
      </c>
      <c r="F7" s="9">
        <v>7045.9696299999996</v>
      </c>
      <c r="G7" s="9">
        <f t="shared" ref="G7:G27" si="0">F7/D7*100</f>
        <v>82.370465630114566</v>
      </c>
      <c r="H7" s="9">
        <f>IF(E7=0,0,F7/E7*100)</f>
        <v>111.38974770413768</v>
      </c>
      <c r="I7" s="6"/>
    </row>
    <row r="8" spans="1:9" x14ac:dyDescent="0.3">
      <c r="A8" s="6"/>
      <c r="B8" s="7">
        <v>2</v>
      </c>
      <c r="C8" s="10" t="s">
        <v>11</v>
      </c>
      <c r="D8" s="9">
        <v>60</v>
      </c>
      <c r="E8" s="9">
        <v>45.9</v>
      </c>
      <c r="F8" s="9">
        <v>94.191990000000004</v>
      </c>
      <c r="G8" s="9">
        <f t="shared" si="0"/>
        <v>156.98665</v>
      </c>
      <c r="H8" s="9">
        <f t="shared" ref="H8:H26" si="1">IF(E8=0,0,F8/E8*100)</f>
        <v>205.21130718954251</v>
      </c>
      <c r="I8" s="6"/>
    </row>
    <row r="9" spans="1:9" x14ac:dyDescent="0.3">
      <c r="A9" s="6"/>
      <c r="B9" s="7">
        <v>3</v>
      </c>
      <c r="C9" s="10" t="s">
        <v>12</v>
      </c>
      <c r="D9" s="9">
        <v>2650</v>
      </c>
      <c r="E9" s="9">
        <v>1029.5</v>
      </c>
      <c r="F9" s="9">
        <v>270.20338700000002</v>
      </c>
      <c r="G9" s="9">
        <f t="shared" si="0"/>
        <v>10.196354226415096</v>
      </c>
      <c r="H9" s="9">
        <f t="shared" si="1"/>
        <v>26.246079358912095</v>
      </c>
      <c r="I9" s="6"/>
    </row>
    <row r="10" spans="1:9" x14ac:dyDescent="0.3">
      <c r="A10" s="6"/>
      <c r="B10" s="7">
        <v>4</v>
      </c>
      <c r="C10" s="10" t="s">
        <v>13</v>
      </c>
      <c r="D10" s="9">
        <v>600</v>
      </c>
      <c r="E10" s="9">
        <v>450</v>
      </c>
      <c r="F10" s="9">
        <v>479.60699</v>
      </c>
      <c r="G10" s="9">
        <f t="shared" si="0"/>
        <v>79.934498333333337</v>
      </c>
      <c r="H10" s="9">
        <f t="shared" si="1"/>
        <v>106.5793311111111</v>
      </c>
      <c r="I10" s="6"/>
    </row>
    <row r="11" spans="1:9" x14ac:dyDescent="0.3">
      <c r="A11" s="6"/>
      <c r="B11" s="7">
        <v>5</v>
      </c>
      <c r="C11" s="10" t="s">
        <v>14</v>
      </c>
      <c r="D11" s="9">
        <f>D12+D13</f>
        <v>660</v>
      </c>
      <c r="E11" s="9">
        <f>E12+E13</f>
        <v>544.79999999999995</v>
      </c>
      <c r="F11" s="9">
        <f>F12+F13</f>
        <v>211.78716</v>
      </c>
      <c r="G11" s="9">
        <f t="shared" si="0"/>
        <v>32.088963636363637</v>
      </c>
      <c r="H11" s="9">
        <f t="shared" si="1"/>
        <v>38.87429515418502</v>
      </c>
      <c r="I11" s="6"/>
    </row>
    <row r="12" spans="1:9" ht="54" customHeight="1" x14ac:dyDescent="0.3">
      <c r="A12" s="6"/>
      <c r="B12" s="7"/>
      <c r="C12" s="11" t="s">
        <v>15</v>
      </c>
      <c r="D12" s="9">
        <v>320</v>
      </c>
      <c r="E12" s="9">
        <v>204.8</v>
      </c>
      <c r="F12" s="9">
        <v>209.07919000000001</v>
      </c>
      <c r="G12" s="9">
        <f t="shared" si="0"/>
        <v>65.337246875000005</v>
      </c>
      <c r="H12" s="9">
        <f t="shared" si="1"/>
        <v>102.0894482421875</v>
      </c>
      <c r="I12" s="6"/>
    </row>
    <row r="13" spans="1:9" ht="54.6" customHeight="1" x14ac:dyDescent="0.3">
      <c r="A13" s="6"/>
      <c r="B13" s="7"/>
      <c r="C13" s="11" t="s">
        <v>16</v>
      </c>
      <c r="D13" s="9">
        <v>340</v>
      </c>
      <c r="E13" s="9">
        <v>340</v>
      </c>
      <c r="F13" s="9">
        <v>2.70797</v>
      </c>
      <c r="G13" s="9">
        <f>F13/D13*100</f>
        <v>0.79646176470588237</v>
      </c>
      <c r="H13" s="9">
        <f t="shared" si="1"/>
        <v>0.79646176470588237</v>
      </c>
      <c r="I13" s="6"/>
    </row>
    <row r="14" spans="1:9" x14ac:dyDescent="0.3">
      <c r="A14" s="6"/>
      <c r="B14" s="7">
        <v>6</v>
      </c>
      <c r="C14" s="8" t="s">
        <v>17</v>
      </c>
      <c r="D14" s="9">
        <f t="shared" ref="D14:E14" si="2">D16+D15</f>
        <v>600</v>
      </c>
      <c r="E14" s="9">
        <f t="shared" si="2"/>
        <v>450</v>
      </c>
      <c r="F14" s="9">
        <f>F16+F15</f>
        <v>273.84078999999997</v>
      </c>
      <c r="G14" s="9">
        <f t="shared" si="0"/>
        <v>45.640131666666662</v>
      </c>
      <c r="H14" s="9">
        <f t="shared" si="1"/>
        <v>60.853508888888882</v>
      </c>
      <c r="I14" s="6"/>
    </row>
    <row r="15" spans="1:9" x14ac:dyDescent="0.3">
      <c r="A15" s="6"/>
      <c r="B15" s="7"/>
      <c r="C15" s="10" t="s">
        <v>18</v>
      </c>
      <c r="D15" s="9">
        <v>400</v>
      </c>
      <c r="E15" s="9">
        <v>300</v>
      </c>
      <c r="F15" s="9">
        <v>262.54455999999999</v>
      </c>
      <c r="G15" s="9">
        <f t="shared" si="0"/>
        <v>65.636139999999997</v>
      </c>
      <c r="H15" s="9">
        <f t="shared" si="1"/>
        <v>87.514853333333335</v>
      </c>
      <c r="I15" s="6"/>
    </row>
    <row r="16" spans="1:9" x14ac:dyDescent="0.3">
      <c r="A16" s="6"/>
      <c r="B16" s="7"/>
      <c r="C16" s="10" t="s">
        <v>19</v>
      </c>
      <c r="D16" s="9">
        <v>200</v>
      </c>
      <c r="E16" s="9">
        <v>150</v>
      </c>
      <c r="F16" s="9">
        <v>11.29623</v>
      </c>
      <c r="G16" s="9">
        <f t="shared" si="0"/>
        <v>5.6481149999999998</v>
      </c>
      <c r="H16" s="9">
        <f t="shared" si="1"/>
        <v>7.5308199999999994</v>
      </c>
      <c r="I16" s="6"/>
    </row>
    <row r="17" spans="1:9" x14ac:dyDescent="0.3">
      <c r="A17" s="6"/>
      <c r="B17" s="7">
        <v>7</v>
      </c>
      <c r="C17" s="10" t="s">
        <v>20</v>
      </c>
      <c r="D17" s="9">
        <f t="shared" ref="D17:F17" si="3">D18+D19</f>
        <v>870</v>
      </c>
      <c r="E17" s="9">
        <f t="shared" si="3"/>
        <v>603.20000000000005</v>
      </c>
      <c r="F17" s="9">
        <f t="shared" si="3"/>
        <v>741.44862000000001</v>
      </c>
      <c r="G17" s="9">
        <f t="shared" si="0"/>
        <v>85.223979310344831</v>
      </c>
      <c r="H17" s="9">
        <f t="shared" si="1"/>
        <v>122.91920092838195</v>
      </c>
      <c r="I17" s="6"/>
    </row>
    <row r="18" spans="1:9" x14ac:dyDescent="0.3">
      <c r="A18" s="6"/>
      <c r="B18" s="7"/>
      <c r="C18" s="10" t="s">
        <v>18</v>
      </c>
      <c r="D18" s="9">
        <v>650</v>
      </c>
      <c r="E18" s="9">
        <v>496.5</v>
      </c>
      <c r="F18" s="9">
        <v>659.25788999999997</v>
      </c>
      <c r="G18" s="9">
        <f t="shared" si="0"/>
        <v>101.42429076923077</v>
      </c>
      <c r="H18" s="9">
        <f t="shared" si="1"/>
        <v>132.78104531722056</v>
      </c>
      <c r="I18" s="6"/>
    </row>
    <row r="19" spans="1:9" x14ac:dyDescent="0.3">
      <c r="A19" s="6"/>
      <c r="B19" s="7"/>
      <c r="C19" s="10" t="s">
        <v>19</v>
      </c>
      <c r="D19" s="9">
        <v>220</v>
      </c>
      <c r="E19" s="9">
        <v>106.7</v>
      </c>
      <c r="F19" s="9">
        <v>82.190730000000002</v>
      </c>
      <c r="G19" s="9">
        <f t="shared" si="0"/>
        <v>37.35942272727273</v>
      </c>
      <c r="H19" s="9">
        <f t="shared" si="1"/>
        <v>77.029737582005623</v>
      </c>
      <c r="I19" s="6"/>
    </row>
    <row r="20" spans="1:9" x14ac:dyDescent="0.3">
      <c r="A20" s="6"/>
      <c r="B20" s="7">
        <v>8</v>
      </c>
      <c r="C20" s="10" t="s">
        <v>21</v>
      </c>
      <c r="D20" s="9">
        <v>2</v>
      </c>
      <c r="E20" s="9">
        <v>1.6</v>
      </c>
      <c r="F20" s="9">
        <v>2.1850000000000001</v>
      </c>
      <c r="G20" s="9">
        <v>0</v>
      </c>
      <c r="H20" s="9">
        <f t="shared" si="1"/>
        <v>136.5625</v>
      </c>
      <c r="I20" s="6"/>
    </row>
    <row r="21" spans="1:9" x14ac:dyDescent="0.3">
      <c r="A21" s="6"/>
      <c r="B21" s="7">
        <v>9</v>
      </c>
      <c r="C21" s="10" t="s">
        <v>22</v>
      </c>
      <c r="D21" s="9">
        <v>2780</v>
      </c>
      <c r="E21" s="9">
        <v>1890</v>
      </c>
      <c r="F21" s="9">
        <v>2178.2641100000001</v>
      </c>
      <c r="G21" s="9">
        <f t="shared" si="0"/>
        <v>78.354824100719426</v>
      </c>
      <c r="H21" s="9">
        <f t="shared" si="1"/>
        <v>115.25206931216931</v>
      </c>
      <c r="I21" s="6"/>
    </row>
    <row r="22" spans="1:9" x14ac:dyDescent="0.3">
      <c r="A22" s="6"/>
      <c r="B22" s="7">
        <v>10</v>
      </c>
      <c r="C22" s="10" t="s">
        <v>23</v>
      </c>
      <c r="D22" s="9"/>
      <c r="E22" s="9"/>
      <c r="F22" s="9">
        <v>1.3688499999999999</v>
      </c>
      <c r="G22" s="9"/>
      <c r="H22" s="9">
        <f t="shared" si="1"/>
        <v>0</v>
      </c>
      <c r="I22" s="6"/>
    </row>
    <row r="23" spans="1:9" x14ac:dyDescent="0.3">
      <c r="A23" s="6"/>
      <c r="B23" s="7">
        <v>11</v>
      </c>
      <c r="C23" s="10" t="s">
        <v>24</v>
      </c>
      <c r="D23" s="9">
        <v>5</v>
      </c>
      <c r="E23" s="9">
        <v>4</v>
      </c>
      <c r="F23" s="9">
        <v>26.928000000000001</v>
      </c>
      <c r="G23" s="9">
        <f t="shared" si="0"/>
        <v>538.56000000000006</v>
      </c>
      <c r="H23" s="9">
        <f t="shared" si="1"/>
        <v>673.2</v>
      </c>
      <c r="I23" s="6"/>
    </row>
    <row r="24" spans="1:9" x14ac:dyDescent="0.3">
      <c r="A24" s="6"/>
      <c r="B24" s="7">
        <v>12</v>
      </c>
      <c r="C24" s="10" t="s">
        <v>25</v>
      </c>
      <c r="D24" s="9">
        <v>30</v>
      </c>
      <c r="E24" s="9">
        <v>22.5</v>
      </c>
      <c r="F24" s="9">
        <v>7.58223</v>
      </c>
      <c r="G24" s="9">
        <f t="shared" si="0"/>
        <v>25.274100000000001</v>
      </c>
      <c r="H24" s="9">
        <f t="shared" si="1"/>
        <v>33.698799999999999</v>
      </c>
      <c r="I24" s="6"/>
    </row>
    <row r="25" spans="1:9" x14ac:dyDescent="0.3">
      <c r="A25" s="6"/>
      <c r="B25" s="7">
        <v>13</v>
      </c>
      <c r="C25" s="10" t="s">
        <v>26</v>
      </c>
      <c r="D25" s="9">
        <v>0.1</v>
      </c>
      <c r="E25" s="9">
        <v>7.4999999999999997E-2</v>
      </c>
      <c r="F25" s="9">
        <v>4.1029999999999997E-2</v>
      </c>
      <c r="G25" s="9">
        <f t="shared" si="0"/>
        <v>41.029999999999994</v>
      </c>
      <c r="H25" s="9">
        <f t="shared" si="1"/>
        <v>54.706666666666671</v>
      </c>
      <c r="I25" s="6"/>
    </row>
    <row r="26" spans="1:9" x14ac:dyDescent="0.3">
      <c r="A26" s="6"/>
      <c r="B26" s="7">
        <v>14</v>
      </c>
      <c r="C26" s="10" t="s">
        <v>27</v>
      </c>
      <c r="D26" s="9">
        <v>10</v>
      </c>
      <c r="E26" s="9">
        <v>7.5</v>
      </c>
      <c r="F26" s="9">
        <v>5.2488599999999996</v>
      </c>
      <c r="G26" s="9">
        <f t="shared" si="0"/>
        <v>52.488599999999998</v>
      </c>
      <c r="H26" s="9">
        <f t="shared" si="1"/>
        <v>69.984799999999993</v>
      </c>
      <c r="I26" s="6"/>
    </row>
    <row r="27" spans="1:9" x14ac:dyDescent="0.3">
      <c r="A27" s="22" t="s">
        <v>28</v>
      </c>
      <c r="B27" s="23"/>
      <c r="C27" s="23"/>
      <c r="D27" s="12">
        <f>D7+D8+D9+D10+D11+D14+D17+D21+D23+D237+D24+D25+D26+D20</f>
        <v>16821.099999999999</v>
      </c>
      <c r="E27" s="12">
        <f>E7+E8+E9+E10+E11+E14+E17+E21+E23+E237+E24+E25+E26+E20</f>
        <v>11374.585000000001</v>
      </c>
      <c r="F27" s="12">
        <f>F7+F8+F9+F10+F11+F14+F17+F21+F23+F237+F24+F25+F26+F20+F22</f>
        <v>11338.666647</v>
      </c>
      <c r="G27" s="12">
        <f t="shared" si="0"/>
        <v>67.407402886850448</v>
      </c>
      <c r="H27" s="12">
        <f>IF(E27=0,0,F27/E27*100)</f>
        <v>99.684222738675729</v>
      </c>
      <c r="I27" s="13" t="s">
        <v>29</v>
      </c>
    </row>
    <row r="30" spans="1:9" ht="15.6" x14ac:dyDescent="0.3">
      <c r="C30" s="14" t="s">
        <v>30</v>
      </c>
      <c r="D30" s="14"/>
      <c r="E30" s="14" t="s">
        <v>31</v>
      </c>
      <c r="F30" s="14"/>
    </row>
    <row r="32" spans="1:9" x14ac:dyDescent="0.3">
      <c r="C32" s="15" t="s">
        <v>32</v>
      </c>
    </row>
  </sheetData>
  <mergeCells count="6">
    <mergeCell ref="A27:C27"/>
    <mergeCell ref="A2:I2"/>
    <mergeCell ref="A5:A6"/>
    <mergeCell ref="B5:B6"/>
    <mergeCell ref="C5:C6"/>
    <mergeCell ref="D5:I5"/>
  </mergeCells>
  <pageMargins left="0.59055118110236227" right="0.59055118110236227" top="0.39370078740157483" bottom="0.39370078740157483" header="0" footer="0"/>
  <pageSetup paperSize="9" scale="9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Жовтень 2022 року </vt:lpstr>
      <vt:lpstr>'Жовтень 2022 року 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2022-10-03T13:28:46Z</dcterms:created>
  <dcterms:modified xsi:type="dcterms:W3CDTF">2023-01-17T08:38:46Z</dcterms:modified>
</cp:coreProperties>
</file>