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3256" windowHeight="13176"/>
  </bookViews>
  <sheets>
    <sheet name="Грудень" sheetId="8" r:id="rId1"/>
    <sheet name="Листопад" sheetId="7" r:id="rId2"/>
    <sheet name="Жовтень" sheetId="6" r:id="rId3"/>
    <sheet name="Вересень" sheetId="5" r:id="rId4"/>
    <sheet name="Серпень" sheetId="4" r:id="rId5"/>
    <sheet name="Липень" sheetId="3" r:id="rId6"/>
    <sheet name="Червень" sheetId="2" r:id="rId7"/>
    <sheet name="Травень" sheetId="1" r:id="rId8"/>
  </sheets>
  <definedNames>
    <definedName name="_xlnm.Print_Titles" localSheetId="3">Вересень!$A:$C</definedName>
    <definedName name="_xlnm.Print_Titles" localSheetId="0">Грудень!$A:$C</definedName>
    <definedName name="_xlnm.Print_Titles" localSheetId="2">Жовтень!$A:$C</definedName>
    <definedName name="_xlnm.Print_Titles" localSheetId="5">Липень!$A:$C</definedName>
    <definedName name="_xlnm.Print_Titles" localSheetId="1">Листопад!$A:$C</definedName>
    <definedName name="_xlnm.Print_Titles" localSheetId="4">Серпень!$A:$C</definedName>
    <definedName name="_xlnm.Print_Titles" localSheetId="7">Травень!$A:$C</definedName>
    <definedName name="_xlnm.Print_Titles" localSheetId="6">Червень!$A:$C</definedName>
  </definedNames>
  <calcPr calcId="145621"/>
</workbook>
</file>

<file path=xl/calcChain.xml><?xml version="1.0" encoding="utf-8"?>
<calcChain xmlns="http://schemas.openxmlformats.org/spreadsheetml/2006/main">
  <c r="H26" i="8" l="1"/>
  <c r="G26" i="8"/>
  <c r="H25" i="8"/>
  <c r="G25" i="8"/>
  <c r="H24" i="8"/>
  <c r="G24" i="8"/>
  <c r="H23" i="8"/>
  <c r="G23" i="8"/>
  <c r="H22" i="8"/>
  <c r="G22" i="8"/>
  <c r="H21" i="8"/>
  <c r="H20" i="8"/>
  <c r="G20" i="8"/>
  <c r="H19" i="8"/>
  <c r="G19" i="8"/>
  <c r="H18" i="8"/>
  <c r="G18" i="8"/>
  <c r="F17" i="8"/>
  <c r="E17" i="8"/>
  <c r="H17" i="8" s="1"/>
  <c r="D17" i="8"/>
  <c r="H16" i="8"/>
  <c r="G16" i="8"/>
  <c r="H15" i="8"/>
  <c r="G15" i="8"/>
  <c r="H14" i="8"/>
  <c r="F14" i="8"/>
  <c r="E14" i="8"/>
  <c r="D14" i="8"/>
  <c r="H13" i="8"/>
  <c r="G13" i="8"/>
  <c r="H12" i="8"/>
  <c r="G12" i="8"/>
  <c r="F11" i="8"/>
  <c r="F27" i="8" s="1"/>
  <c r="E11" i="8"/>
  <c r="D11" i="8"/>
  <c r="H10" i="8"/>
  <c r="G10" i="8"/>
  <c r="H9" i="8"/>
  <c r="G9" i="8"/>
  <c r="H8" i="8"/>
  <c r="G8" i="8"/>
  <c r="H7" i="8"/>
  <c r="G7" i="8"/>
  <c r="D11" i="7"/>
  <c r="D14" i="7"/>
  <c r="F17" i="7"/>
  <c r="E27" i="8" l="1"/>
  <c r="H27" i="8" s="1"/>
  <c r="G14" i="8"/>
  <c r="G11" i="8"/>
  <c r="D27" i="8"/>
  <c r="G27" i="8" s="1"/>
  <c r="H11" i="8"/>
  <c r="H26" i="7"/>
  <c r="G26" i="7"/>
  <c r="H25" i="7"/>
  <c r="G25" i="7"/>
  <c r="H24" i="7"/>
  <c r="G24" i="7"/>
  <c r="H23" i="7"/>
  <c r="G23" i="7"/>
  <c r="H22" i="7"/>
  <c r="G22" i="7"/>
  <c r="H21" i="7"/>
  <c r="H20" i="7"/>
  <c r="G20" i="7"/>
  <c r="H19" i="7"/>
  <c r="G19" i="7"/>
  <c r="H18" i="7"/>
  <c r="G18" i="7"/>
  <c r="E17" i="7"/>
  <c r="D17" i="7"/>
  <c r="D27" i="7" s="1"/>
  <c r="H16" i="7"/>
  <c r="G16" i="7"/>
  <c r="H15" i="7"/>
  <c r="G15" i="7"/>
  <c r="F14" i="7"/>
  <c r="G14" i="7" s="1"/>
  <c r="E14" i="7"/>
  <c r="H13" i="7"/>
  <c r="G13" i="7"/>
  <c r="H12" i="7"/>
  <c r="G12" i="7"/>
  <c r="F11" i="7"/>
  <c r="E11" i="7"/>
  <c r="H10" i="7"/>
  <c r="G10" i="7"/>
  <c r="H9" i="7"/>
  <c r="G9" i="7"/>
  <c r="H8" i="7"/>
  <c r="G8" i="7"/>
  <c r="H7" i="7"/>
  <c r="G7" i="7"/>
  <c r="H26" i="6"/>
  <c r="G26" i="6"/>
  <c r="H25" i="6"/>
  <c r="G25" i="6"/>
  <c r="H24" i="6"/>
  <c r="G24" i="6"/>
  <c r="H23" i="6"/>
  <c r="G23" i="6"/>
  <c r="H22" i="6"/>
  <c r="G22" i="6"/>
  <c r="H21" i="6"/>
  <c r="H20" i="6"/>
  <c r="G20" i="6"/>
  <c r="H19" i="6"/>
  <c r="G19" i="6"/>
  <c r="H18" i="6"/>
  <c r="G18" i="6"/>
  <c r="F17" i="6"/>
  <c r="E17" i="6"/>
  <c r="D17" i="6"/>
  <c r="H16" i="6"/>
  <c r="G16" i="6"/>
  <c r="H15" i="6"/>
  <c r="G15" i="6"/>
  <c r="F14" i="6"/>
  <c r="G14" i="6" s="1"/>
  <c r="E14" i="6"/>
  <c r="D14" i="6"/>
  <c r="H13" i="6"/>
  <c r="G13" i="6"/>
  <c r="H12" i="6"/>
  <c r="G12" i="6"/>
  <c r="F11" i="6"/>
  <c r="E11" i="6"/>
  <c r="E27" i="6" s="1"/>
  <c r="D11" i="6"/>
  <c r="H10" i="6"/>
  <c r="G10" i="6"/>
  <c r="H9" i="6"/>
  <c r="G9" i="6"/>
  <c r="H8" i="6"/>
  <c r="G8" i="6"/>
  <c r="H7" i="6"/>
  <c r="G7" i="6"/>
  <c r="F11" i="5"/>
  <c r="H26" i="5"/>
  <c r="G26" i="5"/>
  <c r="H25" i="5"/>
  <c r="G25" i="5"/>
  <c r="H24" i="5"/>
  <c r="G24" i="5"/>
  <c r="H23" i="5"/>
  <c r="G23" i="5"/>
  <c r="H22" i="5"/>
  <c r="G22" i="5"/>
  <c r="H21" i="5"/>
  <c r="H20" i="5"/>
  <c r="G20" i="5"/>
  <c r="H19" i="5"/>
  <c r="G19" i="5"/>
  <c r="H18" i="5"/>
  <c r="G18" i="5"/>
  <c r="H17" i="5"/>
  <c r="F17" i="5"/>
  <c r="E17" i="5"/>
  <c r="D17" i="5"/>
  <c r="H16" i="5"/>
  <c r="G16" i="5"/>
  <c r="H15" i="5"/>
  <c r="G15" i="5"/>
  <c r="F14" i="5"/>
  <c r="F27" i="5" s="1"/>
  <c r="E14" i="5"/>
  <c r="D14" i="5"/>
  <c r="H13" i="5"/>
  <c r="G13" i="5"/>
  <c r="H12" i="5"/>
  <c r="G12" i="5"/>
  <c r="E11" i="5"/>
  <c r="D11" i="5"/>
  <c r="H10" i="5"/>
  <c r="G10" i="5"/>
  <c r="H9" i="5"/>
  <c r="G9" i="5"/>
  <c r="H8" i="5"/>
  <c r="G8" i="5"/>
  <c r="H7" i="5"/>
  <c r="G7" i="5"/>
  <c r="G15" i="4"/>
  <c r="H26" i="4"/>
  <c r="G26" i="4"/>
  <c r="H25" i="4"/>
  <c r="G25" i="4"/>
  <c r="H24" i="4"/>
  <c r="G24" i="4"/>
  <c r="H23" i="4"/>
  <c r="G23" i="4"/>
  <c r="H22" i="4"/>
  <c r="G22" i="4"/>
  <c r="H21" i="4"/>
  <c r="H20" i="4"/>
  <c r="G20" i="4"/>
  <c r="H19" i="4"/>
  <c r="G19" i="4"/>
  <c r="H18" i="4"/>
  <c r="G18" i="4"/>
  <c r="F17" i="4"/>
  <c r="E17" i="4"/>
  <c r="D17" i="4"/>
  <c r="H16" i="4"/>
  <c r="G16" i="4"/>
  <c r="H15" i="4"/>
  <c r="F14" i="4"/>
  <c r="E14" i="4"/>
  <c r="D14" i="4"/>
  <c r="H13" i="4"/>
  <c r="G13" i="4"/>
  <c r="H12" i="4"/>
  <c r="G12" i="4"/>
  <c r="F11" i="4"/>
  <c r="E11" i="4"/>
  <c r="D11" i="4"/>
  <c r="H10" i="4"/>
  <c r="G10" i="4"/>
  <c r="H9" i="4"/>
  <c r="G9" i="4"/>
  <c r="H8" i="4"/>
  <c r="G8" i="4"/>
  <c r="H7" i="4"/>
  <c r="G7" i="4"/>
  <c r="G7" i="3"/>
  <c r="H7" i="3"/>
  <c r="G8" i="3"/>
  <c r="H8" i="3"/>
  <c r="G9" i="3"/>
  <c r="H9" i="3"/>
  <c r="G10" i="3"/>
  <c r="H10" i="3"/>
  <c r="D11" i="3"/>
  <c r="E11" i="3"/>
  <c r="F11" i="3"/>
  <c r="G11" i="3" s="1"/>
  <c r="G12" i="3"/>
  <c r="H12" i="3"/>
  <c r="G13" i="3"/>
  <c r="H13" i="3"/>
  <c r="D14" i="3"/>
  <c r="E14" i="3"/>
  <c r="F14" i="3"/>
  <c r="H14" i="3"/>
  <c r="G15" i="3"/>
  <c r="H15" i="3"/>
  <c r="G16" i="3"/>
  <c r="H16" i="3"/>
  <c r="D17" i="3"/>
  <c r="G17" i="3" s="1"/>
  <c r="E17" i="3"/>
  <c r="F17" i="3"/>
  <c r="H17" i="3"/>
  <c r="G18" i="3"/>
  <c r="H18" i="3"/>
  <c r="G19" i="3"/>
  <c r="H19" i="3"/>
  <c r="G20" i="3"/>
  <c r="H20" i="3"/>
  <c r="H21" i="3"/>
  <c r="G22" i="3"/>
  <c r="H22" i="3"/>
  <c r="G23" i="3"/>
  <c r="H23" i="3"/>
  <c r="G24" i="3"/>
  <c r="H24" i="3"/>
  <c r="G25" i="3"/>
  <c r="H25" i="3"/>
  <c r="G26" i="3"/>
  <c r="H26" i="3"/>
  <c r="F14" i="2"/>
  <c r="H21" i="2"/>
  <c r="H26" i="2"/>
  <c r="G26" i="2"/>
  <c r="H25" i="2"/>
  <c r="G25" i="2"/>
  <c r="H24" i="2"/>
  <c r="G24" i="2"/>
  <c r="H23" i="2"/>
  <c r="G23" i="2"/>
  <c r="H22" i="2"/>
  <c r="G22" i="2"/>
  <c r="H20" i="2"/>
  <c r="G20" i="2"/>
  <c r="H19" i="2"/>
  <c r="G19" i="2"/>
  <c r="H18" i="2"/>
  <c r="G18" i="2"/>
  <c r="F17" i="2"/>
  <c r="G17" i="2" s="1"/>
  <c r="E17" i="2"/>
  <c r="D17" i="2"/>
  <c r="H16" i="2"/>
  <c r="G16" i="2"/>
  <c r="H15" i="2"/>
  <c r="G15" i="2"/>
  <c r="E14" i="2"/>
  <c r="D14" i="2"/>
  <c r="H13" i="2"/>
  <c r="G13" i="2"/>
  <c r="H12" i="2"/>
  <c r="G12" i="2"/>
  <c r="F11" i="2"/>
  <c r="E11" i="2"/>
  <c r="D11" i="2"/>
  <c r="H10" i="2"/>
  <c r="G10" i="2"/>
  <c r="H9" i="2"/>
  <c r="G9" i="2"/>
  <c r="H8" i="2"/>
  <c r="G8" i="2"/>
  <c r="H7" i="2"/>
  <c r="G7" i="2"/>
  <c r="G8" i="1"/>
  <c r="G9" i="1"/>
  <c r="G10" i="1"/>
  <c r="G12" i="1"/>
  <c r="G13" i="1"/>
  <c r="G15" i="1"/>
  <c r="G16" i="1"/>
  <c r="G18" i="1"/>
  <c r="G19" i="1"/>
  <c r="G20" i="1"/>
  <c r="G21" i="1"/>
  <c r="G22" i="1"/>
  <c r="G23" i="1"/>
  <c r="G24" i="1"/>
  <c r="G25" i="1"/>
  <c r="G26" i="1"/>
  <c r="G7" i="1"/>
  <c r="D17" i="1"/>
  <c r="E17" i="1"/>
  <c r="F17" i="1"/>
  <c r="D14" i="1"/>
  <c r="E14" i="1"/>
  <c r="F14" i="1"/>
  <c r="H16" i="1"/>
  <c r="E11" i="1"/>
  <c r="F11" i="1"/>
  <c r="G11" i="1" s="1"/>
  <c r="D11" i="1"/>
  <c r="H26" i="1"/>
  <c r="H25" i="1"/>
  <c r="H24" i="1"/>
  <c r="H23" i="1"/>
  <c r="H22" i="1"/>
  <c r="H21" i="1"/>
  <c r="H20" i="1"/>
  <c r="H19" i="1"/>
  <c r="H18" i="1"/>
  <c r="H15" i="1"/>
  <c r="H13" i="1"/>
  <c r="H12" i="1"/>
  <c r="H10" i="1"/>
  <c r="H9" i="1"/>
  <c r="H8" i="1"/>
  <c r="H7" i="1"/>
  <c r="F27" i="3" l="1"/>
  <c r="G17" i="4"/>
  <c r="E27" i="4"/>
  <c r="G17" i="6"/>
  <c r="H11" i="2"/>
  <c r="H17" i="7"/>
  <c r="H14" i="7"/>
  <c r="G11" i="7"/>
  <c r="H11" i="7"/>
  <c r="E27" i="7"/>
  <c r="F27" i="7"/>
  <c r="G27" i="7" s="1"/>
  <c r="F27" i="6"/>
  <c r="G27" i="6" s="1"/>
  <c r="H14" i="6"/>
  <c r="G14" i="1"/>
  <c r="F27" i="2"/>
  <c r="G27" i="2" s="1"/>
  <c r="G14" i="3"/>
  <c r="H11" i="3"/>
  <c r="G14" i="4"/>
  <c r="G17" i="1"/>
  <c r="G11" i="2"/>
  <c r="E27" i="2"/>
  <c r="F27" i="4"/>
  <c r="G27" i="4" s="1"/>
  <c r="G11" i="6"/>
  <c r="H17" i="6"/>
  <c r="H11" i="6"/>
  <c r="G17" i="5"/>
  <c r="H14" i="5"/>
  <c r="G14" i="5"/>
  <c r="G27" i="5"/>
  <c r="E27" i="5"/>
  <c r="H11" i="5"/>
  <c r="G11" i="5"/>
  <c r="H14" i="4"/>
  <c r="H11" i="4"/>
  <c r="G11" i="4"/>
  <c r="H17" i="4"/>
  <c r="G27" i="3"/>
  <c r="E27" i="3"/>
  <c r="H27" i="3" s="1"/>
  <c r="H27" i="2"/>
  <c r="H14" i="2"/>
  <c r="G14" i="2"/>
  <c r="H17" i="2"/>
  <c r="H14" i="1"/>
  <c r="H17" i="1"/>
  <c r="H11" i="1"/>
  <c r="H27" i="7" l="1"/>
  <c r="H27" i="4"/>
  <c r="H27" i="6"/>
  <c r="H27" i="5"/>
</calcChain>
</file>

<file path=xl/sharedStrings.xml><?xml version="1.0" encoding="utf-8"?>
<sst xmlns="http://schemas.openxmlformats.org/spreadsheetml/2006/main" count="279" uniqueCount="48">
  <si>
    <t>Доходи</t>
  </si>
  <si>
    <t xml:space="preserve"> Уточн. план на рік</t>
  </si>
  <si>
    <t>Єдиний податок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</si>
  <si>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</si>
  <si>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</si>
  <si>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</si>
  <si>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</si>
  <si>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№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</si>
  <si>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</si>
  <si>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</si>
  <si>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</si>
  <si>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</si>
  <si>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 xml:space="preserve"> з юридичних осіб </t>
  </si>
  <si>
    <t>з фізичних осіб </t>
  </si>
  <si>
    <t>з юридичних осіб </t>
  </si>
  <si>
    <t xml:space="preserve">Транспортний податок </t>
  </si>
  <si>
    <t>Разом доходів</t>
  </si>
  <si>
    <t>% викон. до річного плану</t>
  </si>
  <si>
    <t>% викон. до плану на звітну дату</t>
  </si>
  <si>
    <t>тис. грн.</t>
  </si>
  <si>
    <t>Начальник фінансового відділу</t>
  </si>
  <si>
    <t>Оксана СИМЧИК</t>
  </si>
  <si>
    <t>Викон. Мошкола Ю.І.</t>
  </si>
  <si>
    <t xml:space="preserve"> Уточ.пл. на звітний період</t>
  </si>
  <si>
    <t>Факт за звітний період</t>
  </si>
  <si>
    <t>+743,6</t>
  </si>
  <si>
    <t>Примітка (відх. +,-)</t>
  </si>
  <si>
    <t>Податок на нерухоме майно:</t>
  </si>
  <si>
    <t>Земельний податок :</t>
  </si>
  <si>
    <t>Орендна плата: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</si>
  <si>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</si>
  <si>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</si>
  <si>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травня 2021 року</t>
    </r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</si>
  <si>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червня 2021 року</t>
    </r>
  </si>
  <si>
    <t>+1106,1</t>
  </si>
  <si>
    <t>Туристичний збір</t>
  </si>
  <si>
    <t>+1736,0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</si>
  <si>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липня 2021 року</t>
    </r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</si>
  <si>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серпня 2021 року</t>
    </r>
  </si>
  <si>
    <t>+1587,3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</si>
  <si>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вересня 2021 року</t>
    </r>
  </si>
  <si>
    <t>+1035,0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</si>
  <si>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жовтня 2021 року</t>
    </r>
  </si>
  <si>
    <t>+606,8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</si>
  <si>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листопада 2021 року</t>
    </r>
  </si>
  <si>
    <t>+1785,4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</si>
  <si>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грудня 2021 року</t>
    </r>
  </si>
  <si>
    <t>+1 084,7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</si>
</sst>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/>
    <xf numFmtId="0" fontId="5" fillId="2" borderId="1" xfId="0" applyFont="1" applyFill="1" applyBorder="1"/>
    <xf numFmtId="164" fontId="4" fillId="0" borderId="1" xfId="0" applyNumberFormat="1" applyFont="1" applyBorder="1"/>
    <xf numFmtId="164" fontId="5" fillId="2" borderId="1" xfId="0" applyNumberFormat="1" applyFont="1" applyFill="1" applyBorder="1"/>
    <xf numFmtId="0" fontId="4" fillId="0" borderId="0" xfId="0" applyFont="1"/>
    <xf numFmtId="0" fontId="2" fillId="0" borderId="0" xfId="0" applyFont="1"/>
    <xf numFmtId="49" fontId="5" fillId="2" borderId="1" xfId="0" applyNumberFormat="1" applyFont="1" applyFill="1" applyBorder="1" applyAlignment="1">
      <alignment horizontal="right"/>
    </xf>
    <xf numFmtId="0" fontId="5" fillId="0" borderId="0" xfId="0" applyFont="1"/>
    <xf numFmtId="0" fontId="1" fillId="0" borderId="0" xfId="0" applyFont="1"/>
    <xf numFmtId="49" fontId="4" fillId="0" borderId="1" xfId="0" applyNumberFormat="1" applyFont="1" applyBorder="1" applyAlignment="1">
      <alignment vertical="top" wrapText="1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/>
    <xf numFmtId="165" fontId="4" fillId="0" borderId="1" xfId="0" applyNumberFormat="1" applyFont="1" applyBorder="1"/>
    <xf numFmtId="165" fontId="7" fillId="0" borderId="1" xfId="0" applyNumberFormat="1" applyFont="1" applyBorder="1"/>
    <xf numFmtId="165" fontId="5" fillId="2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12" sqref="C1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46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22">
        <v>7595.8</v>
      </c>
      <c r="E7" s="22">
        <v>6928.95</v>
      </c>
      <c r="F7" s="22">
        <v>7020.8239999999996</v>
      </c>
      <c r="G7" s="22">
        <f t="shared" ref="G7:G20" si="0">F7/D7*100</f>
        <v>92.430343084336073</v>
      </c>
      <c r="H7" s="22">
        <f t="shared" ref="H7:H27" si="1">IF(E7=0,0,F7/E7*100)</f>
        <v>101.32594404635623</v>
      </c>
      <c r="I7" s="11"/>
    </row>
    <row r="8" spans="1:9" x14ac:dyDescent="0.3">
      <c r="A8" s="6"/>
      <c r="B8" s="9">
        <v>2</v>
      </c>
      <c r="C8" s="8" t="s">
        <v>9</v>
      </c>
      <c r="D8" s="22">
        <v>46</v>
      </c>
      <c r="E8" s="22">
        <v>40</v>
      </c>
      <c r="F8" s="22">
        <v>51.048000000000002</v>
      </c>
      <c r="G8" s="22">
        <f t="shared" si="0"/>
        <v>110.97391304347826</v>
      </c>
      <c r="H8" s="22">
        <f t="shared" si="1"/>
        <v>127.62</v>
      </c>
      <c r="I8" s="11"/>
    </row>
    <row r="9" spans="1:9" x14ac:dyDescent="0.3">
      <c r="A9" s="6"/>
      <c r="B9" s="9">
        <v>3</v>
      </c>
      <c r="C9" s="8" t="s">
        <v>10</v>
      </c>
      <c r="D9" s="22">
        <v>1900</v>
      </c>
      <c r="E9" s="22">
        <v>1805</v>
      </c>
      <c r="F9" s="22">
        <v>2279.989</v>
      </c>
      <c r="G9" s="22">
        <f t="shared" si="0"/>
        <v>119.99942105263158</v>
      </c>
      <c r="H9" s="22">
        <f t="shared" si="1"/>
        <v>126.31518005540165</v>
      </c>
      <c r="I9" s="11"/>
    </row>
    <row r="10" spans="1:9" x14ac:dyDescent="0.3">
      <c r="A10" s="6"/>
      <c r="B10" s="9">
        <v>4</v>
      </c>
      <c r="C10" s="8" t="s">
        <v>11</v>
      </c>
      <c r="D10" s="22">
        <v>490</v>
      </c>
      <c r="E10" s="22">
        <v>435.84</v>
      </c>
      <c r="F10" s="22">
        <v>567.85500000000002</v>
      </c>
      <c r="G10" s="22">
        <f t="shared" si="0"/>
        <v>115.88877551020408</v>
      </c>
      <c r="H10" s="22">
        <f t="shared" si="1"/>
        <v>130.28978524229075</v>
      </c>
      <c r="I10" s="11"/>
    </row>
    <row r="11" spans="1:9" x14ac:dyDescent="0.3">
      <c r="A11" s="6"/>
      <c r="B11" s="9">
        <v>5</v>
      </c>
      <c r="C11" s="8" t="s">
        <v>27</v>
      </c>
      <c r="D11" s="22">
        <f>D12+D13</f>
        <v>516.6</v>
      </c>
      <c r="E11" s="22">
        <f t="shared" ref="E11" si="2">E12+E13</f>
        <v>516.6</v>
      </c>
      <c r="F11" s="22">
        <f>F12+F13</f>
        <v>563.67100000000005</v>
      </c>
      <c r="G11" s="22">
        <f t="shared" si="0"/>
        <v>109.11169183120404</v>
      </c>
      <c r="H11" s="22">
        <f t="shared" si="1"/>
        <v>109.11169183120404</v>
      </c>
      <c r="I11" s="11"/>
    </row>
    <row r="12" spans="1:9" ht="54" customHeight="1" x14ac:dyDescent="0.3">
      <c r="A12" s="6"/>
      <c r="B12" s="9"/>
      <c r="C12" s="18" t="s">
        <v>30</v>
      </c>
      <c r="D12" s="22">
        <v>282</v>
      </c>
      <c r="E12" s="22">
        <v>282</v>
      </c>
      <c r="F12" s="23">
        <v>292.43400000000003</v>
      </c>
      <c r="G12" s="22">
        <f t="shared" si="0"/>
        <v>103.70000000000002</v>
      </c>
      <c r="H12" s="22">
        <f t="shared" si="1"/>
        <v>103.70000000000002</v>
      </c>
      <c r="I12" s="11"/>
    </row>
    <row r="13" spans="1:9" ht="42" customHeight="1" x14ac:dyDescent="0.3">
      <c r="A13" s="6"/>
      <c r="B13" s="9"/>
      <c r="C13" s="18" t="s">
        <v>31</v>
      </c>
      <c r="D13" s="22">
        <v>234.6</v>
      </c>
      <c r="E13" s="22">
        <v>234.6</v>
      </c>
      <c r="F13" s="23">
        <v>271.23700000000002</v>
      </c>
      <c r="G13" s="22">
        <f t="shared" si="0"/>
        <v>115.61679454390452</v>
      </c>
      <c r="H13" s="22">
        <f t="shared" si="1"/>
        <v>115.61679454390452</v>
      </c>
      <c r="I13" s="11"/>
    </row>
    <row r="14" spans="1:9" x14ac:dyDescent="0.3">
      <c r="A14" s="6"/>
      <c r="B14" s="9">
        <v>6</v>
      </c>
      <c r="C14" s="7" t="s">
        <v>28</v>
      </c>
      <c r="D14" s="22">
        <f>D16+D15</f>
        <v>360</v>
      </c>
      <c r="E14" s="22">
        <f t="shared" ref="E14" si="3">E16+E15</f>
        <v>343.71299999999997</v>
      </c>
      <c r="F14" s="22">
        <f>F16+F15</f>
        <v>393.24800000000005</v>
      </c>
      <c r="G14" s="22">
        <f t="shared" si="0"/>
        <v>109.23555555555558</v>
      </c>
      <c r="H14" s="22">
        <f t="shared" si="1"/>
        <v>114.41173304472048</v>
      </c>
      <c r="I14" s="11"/>
    </row>
    <row r="15" spans="1:9" x14ac:dyDescent="0.3">
      <c r="A15" s="6"/>
      <c r="B15" s="9"/>
      <c r="C15" s="8" t="s">
        <v>12</v>
      </c>
      <c r="D15" s="22">
        <v>240</v>
      </c>
      <c r="E15" s="22">
        <v>224.2</v>
      </c>
      <c r="F15" s="22">
        <v>287.96800000000002</v>
      </c>
      <c r="G15" s="22">
        <f t="shared" si="0"/>
        <v>119.98666666666666</v>
      </c>
      <c r="H15" s="22">
        <f t="shared" si="1"/>
        <v>128.44246208742197</v>
      </c>
      <c r="I15" s="11"/>
    </row>
    <row r="16" spans="1:9" x14ac:dyDescent="0.3">
      <c r="A16" s="6"/>
      <c r="B16" s="9"/>
      <c r="C16" s="8" t="s">
        <v>13</v>
      </c>
      <c r="D16" s="22">
        <v>120</v>
      </c>
      <c r="E16" s="22">
        <v>119.51300000000001</v>
      </c>
      <c r="F16" s="22">
        <v>105.28</v>
      </c>
      <c r="G16" s="22">
        <f t="shared" si="0"/>
        <v>87.733333333333334</v>
      </c>
      <c r="H16" s="22">
        <f t="shared" si="1"/>
        <v>88.090835306619368</v>
      </c>
      <c r="I16" s="11"/>
    </row>
    <row r="17" spans="1:10" x14ac:dyDescent="0.3">
      <c r="A17" s="6"/>
      <c r="B17" s="9">
        <v>7</v>
      </c>
      <c r="C17" s="8" t="s">
        <v>29</v>
      </c>
      <c r="D17" s="22">
        <f t="shared" ref="D17:F17" si="4">D18+D19</f>
        <v>500</v>
      </c>
      <c r="E17" s="22">
        <f t="shared" si="4"/>
        <v>462.52000000000004</v>
      </c>
      <c r="F17" s="22">
        <f t="shared" si="4"/>
        <v>679.20299999999997</v>
      </c>
      <c r="G17" s="22">
        <v>261.28699999999998</v>
      </c>
      <c r="H17" s="22">
        <f t="shared" si="1"/>
        <v>146.8483525036755</v>
      </c>
      <c r="I17" s="11"/>
    </row>
    <row r="18" spans="1:10" x14ac:dyDescent="0.3">
      <c r="A18" s="6"/>
      <c r="B18" s="9"/>
      <c r="C18" s="8" t="s">
        <v>14</v>
      </c>
      <c r="D18" s="22">
        <v>415</v>
      </c>
      <c r="E18" s="22">
        <v>384.6</v>
      </c>
      <c r="F18" s="22">
        <v>500.95400000000001</v>
      </c>
      <c r="G18" s="22">
        <f t="shared" si="0"/>
        <v>120.71180722891566</v>
      </c>
      <c r="H18" s="22">
        <f t="shared" si="1"/>
        <v>130.2532501300052</v>
      </c>
      <c r="I18" s="11"/>
    </row>
    <row r="19" spans="1:10" x14ac:dyDescent="0.3">
      <c r="A19" s="6"/>
      <c r="B19" s="9"/>
      <c r="C19" s="8" t="s">
        <v>13</v>
      </c>
      <c r="D19" s="22">
        <v>85</v>
      </c>
      <c r="E19" s="22">
        <v>77.92</v>
      </c>
      <c r="F19" s="22">
        <v>178.249</v>
      </c>
      <c r="G19" s="22">
        <f t="shared" si="0"/>
        <v>209.70470588235295</v>
      </c>
      <c r="H19" s="22">
        <f t="shared" si="1"/>
        <v>228.75898357289529</v>
      </c>
      <c r="I19" s="11"/>
    </row>
    <row r="20" spans="1:10" x14ac:dyDescent="0.3">
      <c r="A20" s="6"/>
      <c r="B20" s="9">
        <v>8</v>
      </c>
      <c r="C20" s="8" t="s">
        <v>15</v>
      </c>
      <c r="D20" s="22">
        <v>1</v>
      </c>
      <c r="E20" s="22">
        <v>1</v>
      </c>
      <c r="F20" s="22">
        <v>0</v>
      </c>
      <c r="G20" s="22">
        <f t="shared" si="0"/>
        <v>0</v>
      </c>
      <c r="H20" s="22">
        <f t="shared" si="1"/>
        <v>0</v>
      </c>
      <c r="I20" s="11"/>
    </row>
    <row r="21" spans="1:10" x14ac:dyDescent="0.3">
      <c r="A21" s="6"/>
      <c r="B21" s="9">
        <v>9</v>
      </c>
      <c r="C21" s="8" t="s">
        <v>35</v>
      </c>
      <c r="D21" s="22">
        <v>0</v>
      </c>
      <c r="E21" s="22">
        <v>0</v>
      </c>
      <c r="F21" s="22">
        <v>1.1839999999999999</v>
      </c>
      <c r="G21" s="22">
        <v>0</v>
      </c>
      <c r="H21" s="22">
        <f t="shared" si="1"/>
        <v>0</v>
      </c>
      <c r="I21" s="11"/>
    </row>
    <row r="22" spans="1:10" x14ac:dyDescent="0.3">
      <c r="A22" s="6"/>
      <c r="B22" s="9">
        <v>10</v>
      </c>
      <c r="C22" s="8" t="s">
        <v>2</v>
      </c>
      <c r="D22" s="22">
        <v>2571.9940000000001</v>
      </c>
      <c r="E22" s="22">
        <v>2511.9940000000001</v>
      </c>
      <c r="F22" s="22">
        <v>2521.4430000000002</v>
      </c>
      <c r="G22" s="22">
        <f t="shared" ref="G22:G27" si="5">F22/D22*100</f>
        <v>98.034559956205186</v>
      </c>
      <c r="H22" s="22">
        <f t="shared" si="1"/>
        <v>100.37615535705898</v>
      </c>
      <c r="I22" s="11"/>
    </row>
    <row r="23" spans="1:10" x14ac:dyDescent="0.3">
      <c r="A23" s="6"/>
      <c r="B23" s="9">
        <v>11</v>
      </c>
      <c r="C23" s="8" t="s">
        <v>4</v>
      </c>
      <c r="D23" s="22">
        <v>1</v>
      </c>
      <c r="E23" s="22">
        <v>1</v>
      </c>
      <c r="F23" s="22">
        <v>37.761000000000003</v>
      </c>
      <c r="G23" s="22">
        <f t="shared" si="5"/>
        <v>3776.1000000000004</v>
      </c>
      <c r="H23" s="22">
        <f t="shared" si="1"/>
        <v>3776.1000000000004</v>
      </c>
      <c r="I23" s="11"/>
    </row>
    <row r="24" spans="1:10" x14ac:dyDescent="0.3">
      <c r="A24" s="6"/>
      <c r="B24" s="9">
        <v>12</v>
      </c>
      <c r="C24" s="8" t="s">
        <v>5</v>
      </c>
      <c r="D24" s="22">
        <v>7</v>
      </c>
      <c r="E24" s="22">
        <v>6.42</v>
      </c>
      <c r="F24" s="22">
        <v>21.882999999999999</v>
      </c>
      <c r="G24" s="22">
        <f t="shared" si="5"/>
        <v>312.6142857142857</v>
      </c>
      <c r="H24" s="22">
        <f t="shared" si="1"/>
        <v>340.85669781931466</v>
      </c>
      <c r="I24" s="11"/>
    </row>
    <row r="25" spans="1:10" x14ac:dyDescent="0.3">
      <c r="A25" s="6"/>
      <c r="B25" s="9">
        <v>13</v>
      </c>
      <c r="C25" s="8" t="s">
        <v>6</v>
      </c>
      <c r="D25" s="22">
        <v>0.2</v>
      </c>
      <c r="E25" s="22">
        <v>0.17499999999999999</v>
      </c>
      <c r="F25" s="22">
        <v>6.6689999999999999E-2</v>
      </c>
      <c r="G25" s="22">
        <f t="shared" si="5"/>
        <v>33.344999999999999</v>
      </c>
      <c r="H25" s="22">
        <f t="shared" si="1"/>
        <v>38.10857142857143</v>
      </c>
      <c r="I25" s="11"/>
    </row>
    <row r="26" spans="1:10" x14ac:dyDescent="0.3">
      <c r="A26" s="6"/>
      <c r="B26" s="9">
        <v>14</v>
      </c>
      <c r="C26" s="8" t="s">
        <v>3</v>
      </c>
      <c r="D26" s="22">
        <v>10</v>
      </c>
      <c r="E26" s="22">
        <v>7.5</v>
      </c>
      <c r="F26" s="22">
        <v>7.234</v>
      </c>
      <c r="G26" s="22">
        <f t="shared" si="5"/>
        <v>72.34</v>
      </c>
      <c r="H26" s="22">
        <f t="shared" si="1"/>
        <v>96.453333333333333</v>
      </c>
      <c r="I26" s="11"/>
    </row>
    <row r="27" spans="1:10" x14ac:dyDescent="0.3">
      <c r="A27" s="32" t="s">
        <v>16</v>
      </c>
      <c r="B27" s="33"/>
      <c r="C27" s="33"/>
      <c r="D27" s="24">
        <f>D7+D8+D9+D10+D11+D14+D17+D20+D22+D23+D24+D25+D26</f>
        <v>13999.594000000001</v>
      </c>
      <c r="E27" s="24">
        <f>E7+E8+E9+E10+E11+E14+E17+E20+E22+E23+E237+E24+E25+E26</f>
        <v>13060.712000000001</v>
      </c>
      <c r="F27" s="24">
        <f>F7+F8+F9+F10+F11+F14+F17+F20+F22+F23+F237+F24+F25+F26+F21</f>
        <v>14145.409689999999</v>
      </c>
      <c r="G27" s="24">
        <f t="shared" si="5"/>
        <v>101.04157084841172</v>
      </c>
      <c r="H27" s="24">
        <f t="shared" si="1"/>
        <v>108.30504255816986</v>
      </c>
      <c r="I27" s="15" t="s">
        <v>47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18" sqref="K18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44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7495.8</v>
      </c>
      <c r="E7" s="11">
        <v>6295.5</v>
      </c>
      <c r="F7" s="11">
        <v>6355.2</v>
      </c>
      <c r="G7" s="11">
        <f t="shared" ref="G7:G20" si="0">F7/D7*100</f>
        <v>84.783478748098929</v>
      </c>
      <c r="H7" s="11">
        <f t="shared" ref="H7:H27" si="1">IF(E7=0,0,F7/E7*100)</f>
        <v>100.94829640219203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8.25</v>
      </c>
      <c r="F8" s="11">
        <v>49.014000000000003</v>
      </c>
      <c r="G8" s="11">
        <f t="shared" si="0"/>
        <v>445.58181818181816</v>
      </c>
      <c r="H8" s="11">
        <f t="shared" si="1"/>
        <v>594.10909090909092</v>
      </c>
      <c r="I8" s="11"/>
    </row>
    <row r="9" spans="1:9" x14ac:dyDescent="0.3">
      <c r="A9" s="6"/>
      <c r="B9" s="9">
        <v>3</v>
      </c>
      <c r="C9" s="8" t="s">
        <v>10</v>
      </c>
      <c r="D9" s="11">
        <v>1400</v>
      </c>
      <c r="E9" s="11">
        <v>1210</v>
      </c>
      <c r="F9" s="11">
        <v>1994.085</v>
      </c>
      <c r="G9" s="11">
        <f t="shared" si="0"/>
        <v>142.43464285714288</v>
      </c>
      <c r="H9" s="11">
        <f t="shared" si="1"/>
        <v>164.80041322314051</v>
      </c>
      <c r="I9" s="11"/>
    </row>
    <row r="10" spans="1:9" x14ac:dyDescent="0.3">
      <c r="A10" s="6"/>
      <c r="B10" s="9">
        <v>4</v>
      </c>
      <c r="C10" s="8" t="s">
        <v>11</v>
      </c>
      <c r="D10" s="11">
        <v>490</v>
      </c>
      <c r="E10" s="11">
        <v>381.7</v>
      </c>
      <c r="F10" s="11">
        <v>473.40800000000002</v>
      </c>
      <c r="G10" s="11">
        <f t="shared" si="0"/>
        <v>96.613877551020408</v>
      </c>
      <c r="H10" s="11">
        <f t="shared" si="1"/>
        <v>124.02619858527639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346.6</v>
      </c>
      <c r="F11" s="11">
        <f>F12+F13</f>
        <v>563.30700000000002</v>
      </c>
      <c r="G11" s="11">
        <f t="shared" si="0"/>
        <v>162.52365839584536</v>
      </c>
      <c r="H11" s="11">
        <f t="shared" si="1"/>
        <v>162.52365839584536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182</v>
      </c>
      <c r="F12" s="21">
        <v>292.43400000000003</v>
      </c>
      <c r="G12" s="11">
        <f t="shared" si="0"/>
        <v>160.678021978022</v>
      </c>
      <c r="H12" s="11">
        <f t="shared" si="1"/>
        <v>160.678021978022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164.6</v>
      </c>
      <c r="F13" s="21">
        <v>270.87299999999999</v>
      </c>
      <c r="G13" s="11">
        <f t="shared" si="0"/>
        <v>164.56439854191979</v>
      </c>
      <c r="H13" s="11">
        <f t="shared" si="1"/>
        <v>164.56439854191979</v>
      </c>
      <c r="I13" s="11"/>
    </row>
    <row r="14" spans="1:9" x14ac:dyDescent="0.3">
      <c r="A14" s="6"/>
      <c r="B14" s="9">
        <v>6</v>
      </c>
      <c r="C14" s="7" t="s">
        <v>28</v>
      </c>
      <c r="D14" s="11">
        <f>D16+D15</f>
        <v>310</v>
      </c>
      <c r="E14" s="11">
        <f t="shared" ref="E14" si="3">E16+E15</f>
        <v>277.42599999999999</v>
      </c>
      <c r="F14" s="11">
        <f>F16+F15</f>
        <v>363.14699999999999</v>
      </c>
      <c r="G14" s="11">
        <f t="shared" si="0"/>
        <v>117.14419354838709</v>
      </c>
      <c r="H14" s="11">
        <f t="shared" si="1"/>
        <v>130.8986901011441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158.4</v>
      </c>
      <c r="F15" s="11">
        <v>261.28699999999998</v>
      </c>
      <c r="G15" s="11">
        <f t="shared" si="0"/>
        <v>137.51947368421051</v>
      </c>
      <c r="H15" s="11">
        <f t="shared" si="1"/>
        <v>164.95391414141412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119.026</v>
      </c>
      <c r="F16" s="11">
        <v>101.86</v>
      </c>
      <c r="G16" s="11">
        <f t="shared" si="0"/>
        <v>84.883333333333326</v>
      </c>
      <c r="H16" s="11">
        <f t="shared" si="1"/>
        <v>85.577940954077263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375.03999999999996</v>
      </c>
      <c r="F17" s="11">
        <f t="shared" si="4"/>
        <v>630.36800000000005</v>
      </c>
      <c r="G17" s="11">
        <v>261.28699999999998</v>
      </c>
      <c r="H17" s="11">
        <f t="shared" si="1"/>
        <v>168.08020477815703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304.2</v>
      </c>
      <c r="F18" s="11">
        <v>453.94900000000001</v>
      </c>
      <c r="G18" s="11">
        <f t="shared" si="0"/>
        <v>124.36958904109589</v>
      </c>
      <c r="H18" s="11">
        <f t="shared" si="1"/>
        <v>149.22715318869166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70.84</v>
      </c>
      <c r="F19" s="11">
        <v>176.41900000000001</v>
      </c>
      <c r="G19" s="11">
        <f t="shared" si="0"/>
        <v>207.55176470588233</v>
      </c>
      <c r="H19" s="11">
        <f t="shared" si="1"/>
        <v>249.03867871259177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0"/>
        <v>0</v>
      </c>
      <c r="H20" s="11">
        <f t="shared" si="1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1.016</v>
      </c>
      <c r="G21" s="11">
        <v>0</v>
      </c>
      <c r="H21" s="11">
        <f t="shared" si="1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2364.9940000000001</v>
      </c>
      <c r="E22" s="11">
        <v>1999.9939999999999</v>
      </c>
      <c r="F22" s="11">
        <v>2203.123</v>
      </c>
      <c r="G22" s="11">
        <f t="shared" ref="G22:G27" si="5">F22/D22*100</f>
        <v>93.155542889326568</v>
      </c>
      <c r="H22" s="11">
        <f t="shared" si="1"/>
        <v>110.15648046944142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1</v>
      </c>
      <c r="F23" s="11">
        <v>36.061</v>
      </c>
      <c r="G23" s="11">
        <f t="shared" si="5"/>
        <v>3606.1</v>
      </c>
      <c r="H23" s="11">
        <f t="shared" si="1"/>
        <v>3606.1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5.84</v>
      </c>
      <c r="F24" s="11">
        <v>19.384</v>
      </c>
      <c r="G24" s="11">
        <f t="shared" si="5"/>
        <v>276.91428571428571</v>
      </c>
      <c r="H24" s="11">
        <f t="shared" si="1"/>
        <v>331.91780821917808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0.17499999999999999</v>
      </c>
      <c r="F25" s="11">
        <v>6.3289999999999999E-2</v>
      </c>
      <c r="G25" s="11">
        <f t="shared" si="5"/>
        <v>31.644999999999996</v>
      </c>
      <c r="H25" s="11">
        <f t="shared" si="1"/>
        <v>36.165714285714287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7.5</v>
      </c>
      <c r="F26" s="11">
        <v>7.234</v>
      </c>
      <c r="G26" s="11">
        <f t="shared" si="5"/>
        <v>72.34</v>
      </c>
      <c r="H26" s="11">
        <f t="shared" si="1"/>
        <v>96.453333333333333</v>
      </c>
      <c r="I26" s="11"/>
    </row>
    <row r="27" spans="1:10" x14ac:dyDescent="0.3">
      <c r="A27" s="32" t="s">
        <v>16</v>
      </c>
      <c r="B27" s="33"/>
      <c r="C27" s="33"/>
      <c r="D27" s="12">
        <f>D7+D8+D9+D10+D11+D14+D17+D20+D22+D23+D24+D25+D26</f>
        <v>12887.594000000001</v>
      </c>
      <c r="E27" s="12">
        <f>E7+E8+E9+E10+E11+E14+E17+E20+E22+E23+E237+E24+E25+E26</f>
        <v>10910.025</v>
      </c>
      <c r="F27" s="12">
        <f>F7+F8+F9+F10+F11+F14+F17+F20+F22+F23+F237+F24+F25+F26+F21</f>
        <v>12695.41029</v>
      </c>
      <c r="G27" s="12">
        <f t="shared" si="5"/>
        <v>98.508769674153285</v>
      </c>
      <c r="H27" s="12">
        <f t="shared" si="1"/>
        <v>116.36463060350457</v>
      </c>
      <c r="I27" s="15" t="s">
        <v>45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22" sqref="L2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42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6191.8</v>
      </c>
      <c r="E7" s="11">
        <v>5476.1959999999999</v>
      </c>
      <c r="F7" s="11">
        <v>5736.4709999999995</v>
      </c>
      <c r="G7" s="11">
        <f>F7/D7*100</f>
        <v>92.646257954068275</v>
      </c>
      <c r="H7" s="11">
        <f t="shared" ref="H7:H27" si="0">IF(E7=0,0,F7/E7*100)</f>
        <v>104.75284303191485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8.25</v>
      </c>
      <c r="F8" s="11">
        <v>37.063000000000002</v>
      </c>
      <c r="G8" s="11">
        <f t="shared" ref="G8:G27" si="1">F8/D8*100</f>
        <v>336.93636363636369</v>
      </c>
      <c r="H8" s="11">
        <f t="shared" si="0"/>
        <v>449.24848484848485</v>
      </c>
      <c r="I8" s="11"/>
    </row>
    <row r="9" spans="1:9" x14ac:dyDescent="0.3">
      <c r="A9" s="6"/>
      <c r="B9" s="9">
        <v>3</v>
      </c>
      <c r="C9" s="8" t="s">
        <v>10</v>
      </c>
      <c r="D9" s="11">
        <v>1200</v>
      </c>
      <c r="E9" s="11">
        <v>1108</v>
      </c>
      <c r="F9" s="11">
        <v>889.37099999999998</v>
      </c>
      <c r="G9" s="11">
        <f t="shared" si="1"/>
        <v>74.114249999999998</v>
      </c>
      <c r="H9" s="11">
        <f t="shared" si="0"/>
        <v>80.268140794223825</v>
      </c>
      <c r="I9" s="11"/>
    </row>
    <row r="10" spans="1:9" x14ac:dyDescent="0.3">
      <c r="A10" s="6"/>
      <c r="B10" s="9">
        <v>4</v>
      </c>
      <c r="C10" s="8" t="s">
        <v>11</v>
      </c>
      <c r="D10" s="11">
        <v>300</v>
      </c>
      <c r="E10" s="11">
        <v>333</v>
      </c>
      <c r="F10" s="11">
        <v>432.50200000000001</v>
      </c>
      <c r="G10" s="11">
        <f t="shared" si="1"/>
        <v>144.16733333333335</v>
      </c>
      <c r="H10" s="11">
        <f t="shared" si="0"/>
        <v>129.88048048048049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332.37799999999999</v>
      </c>
      <c r="F11" s="11">
        <f>F12+F13</f>
        <v>378.28500000000003</v>
      </c>
      <c r="G11" s="11">
        <f t="shared" si="1"/>
        <v>109.14166185804963</v>
      </c>
      <c r="H11" s="11">
        <f t="shared" si="0"/>
        <v>113.81168428716704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175.26</v>
      </c>
      <c r="F12" s="11">
        <v>186.61600000000001</v>
      </c>
      <c r="G12" s="11">
        <f t="shared" si="1"/>
        <v>102.53626373626375</v>
      </c>
      <c r="H12" s="11">
        <f t="shared" si="0"/>
        <v>106.47951614743812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157.11799999999999</v>
      </c>
      <c r="F13" s="11">
        <v>191.66900000000001</v>
      </c>
      <c r="G13" s="11">
        <f t="shared" si="1"/>
        <v>116.44532199270961</v>
      </c>
      <c r="H13" s="11">
        <f t="shared" si="0"/>
        <v>121.99047849387085</v>
      </c>
      <c r="I13" s="11"/>
    </row>
    <row r="14" spans="1:9" x14ac:dyDescent="0.3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257.63599999999997</v>
      </c>
      <c r="F14" s="11">
        <f>F16+F15</f>
        <v>325.815</v>
      </c>
      <c r="G14" s="11">
        <f t="shared" si="1"/>
        <v>105.10161290322581</v>
      </c>
      <c r="H14" s="11">
        <f t="shared" si="0"/>
        <v>126.46330481764971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142.6</v>
      </c>
      <c r="F15" s="11">
        <v>233.75200000000001</v>
      </c>
      <c r="G15" s="11">
        <f t="shared" si="1"/>
        <v>123.02736842105264</v>
      </c>
      <c r="H15" s="11">
        <f t="shared" si="0"/>
        <v>163.92145862552596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115.036</v>
      </c>
      <c r="F16" s="11">
        <v>92.063000000000002</v>
      </c>
      <c r="G16" s="11">
        <f t="shared" si="1"/>
        <v>76.719166666666666</v>
      </c>
      <c r="H16" s="11">
        <f t="shared" si="0"/>
        <v>80.029729823707356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337.56</v>
      </c>
      <c r="F17" s="11">
        <f t="shared" si="4"/>
        <v>493.22200000000004</v>
      </c>
      <c r="G17" s="11">
        <f t="shared" si="1"/>
        <v>109.60488888888891</v>
      </c>
      <c r="H17" s="11">
        <f t="shared" si="0"/>
        <v>146.1138760516649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273.8</v>
      </c>
      <c r="F18" s="11">
        <v>406.94400000000002</v>
      </c>
      <c r="G18" s="11">
        <f t="shared" si="1"/>
        <v>111.49150684931509</v>
      </c>
      <c r="H18" s="11">
        <f t="shared" si="0"/>
        <v>148.62819576333089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63.76</v>
      </c>
      <c r="F19" s="11">
        <v>86.278000000000006</v>
      </c>
      <c r="G19" s="11">
        <f t="shared" si="1"/>
        <v>101.5035294117647</v>
      </c>
      <c r="H19" s="11">
        <f t="shared" si="0"/>
        <v>135.31681304893351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1.016</v>
      </c>
      <c r="G21" s="11">
        <v>0</v>
      </c>
      <c r="H21" s="11">
        <f t="shared" si="0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2045</v>
      </c>
      <c r="E22" s="11">
        <v>1717.7940000000001</v>
      </c>
      <c r="F22" s="11">
        <v>1839.798</v>
      </c>
      <c r="G22" s="11">
        <f t="shared" si="1"/>
        <v>89.965672371638135</v>
      </c>
      <c r="H22" s="11">
        <f t="shared" si="0"/>
        <v>107.10236501000701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1</v>
      </c>
      <c r="F23" s="11">
        <v>36.061</v>
      </c>
      <c r="G23" s="11">
        <f t="shared" si="1"/>
        <v>3606.1</v>
      </c>
      <c r="H23" s="11">
        <f t="shared" si="0"/>
        <v>3606.1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5.26</v>
      </c>
      <c r="F24" s="11">
        <v>15.61</v>
      </c>
      <c r="G24" s="11">
        <f t="shared" si="1"/>
        <v>223</v>
      </c>
      <c r="H24" s="11">
        <f t="shared" si="0"/>
        <v>296.76806083650189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0.16</v>
      </c>
      <c r="F25" s="11">
        <v>5.8400000000000001E-2</v>
      </c>
      <c r="G25" s="11">
        <f t="shared" si="1"/>
        <v>29.2</v>
      </c>
      <c r="H25" s="11">
        <f t="shared" si="0"/>
        <v>36.5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7.5</v>
      </c>
      <c r="F26" s="11">
        <v>7.234</v>
      </c>
      <c r="G26" s="11">
        <f t="shared" si="1"/>
        <v>72.34</v>
      </c>
      <c r="H26" s="11">
        <f t="shared" si="0"/>
        <v>96.453333333333333</v>
      </c>
      <c r="I26" s="11"/>
    </row>
    <row r="27" spans="1:10" x14ac:dyDescent="0.3">
      <c r="A27" s="32" t="s">
        <v>16</v>
      </c>
      <c r="B27" s="33"/>
      <c r="C27" s="33"/>
      <c r="D27" s="12">
        <v>10873.6</v>
      </c>
      <c r="E27" s="12">
        <f>E7+E8+E9+E10+E11+E14+E17+E20+E22+E23+E237+E24+E25+E26</f>
        <v>9585.7340000000004</v>
      </c>
      <c r="F27" s="12">
        <f>F7+F8+F9+F10+F11+F14+F17+F20+F22+F23+F237+F24+F25+F26+F21</f>
        <v>10192.5064</v>
      </c>
      <c r="G27" s="12">
        <f t="shared" si="1"/>
        <v>93.736263978811067</v>
      </c>
      <c r="H27" s="12">
        <f t="shared" si="0"/>
        <v>106.32995240635719</v>
      </c>
      <c r="I27" s="15" t="s">
        <v>43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9" sqref="F9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40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6191.8</v>
      </c>
      <c r="E7" s="11">
        <v>4458.3</v>
      </c>
      <c r="F7" s="11">
        <v>5020.2</v>
      </c>
      <c r="G7" s="11">
        <f>F7/D7*100</f>
        <v>81.07820020026486</v>
      </c>
      <c r="H7" s="11">
        <f t="shared" ref="H7:H27" si="0">IF(E7=0,0,F7/E7*100)</f>
        <v>112.60345871744835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8.25</v>
      </c>
      <c r="F8" s="11">
        <v>37.1</v>
      </c>
      <c r="G8" s="11">
        <f t="shared" ref="G8:G27" si="1">F8/D8*100</f>
        <v>337.27272727272731</v>
      </c>
      <c r="H8" s="11">
        <f t="shared" si="0"/>
        <v>449.69696969696969</v>
      </c>
      <c r="I8" s="11"/>
    </row>
    <row r="9" spans="1:9" x14ac:dyDescent="0.3">
      <c r="A9" s="6"/>
      <c r="B9" s="9">
        <v>3</v>
      </c>
      <c r="C9" s="8" t="s">
        <v>10</v>
      </c>
      <c r="D9" s="11">
        <v>1200</v>
      </c>
      <c r="E9" s="11">
        <v>956</v>
      </c>
      <c r="F9" s="11">
        <v>889.4</v>
      </c>
      <c r="G9" s="11">
        <f t="shared" si="1"/>
        <v>74.11666666666666</v>
      </c>
      <c r="H9" s="11">
        <f t="shared" si="0"/>
        <v>93.033472803347266</v>
      </c>
      <c r="I9" s="11"/>
    </row>
    <row r="10" spans="1:9" x14ac:dyDescent="0.3">
      <c r="A10" s="6"/>
      <c r="B10" s="9">
        <v>4</v>
      </c>
      <c r="C10" s="8" t="s">
        <v>11</v>
      </c>
      <c r="D10" s="11">
        <v>300</v>
      </c>
      <c r="E10" s="11">
        <v>256</v>
      </c>
      <c r="F10" s="11">
        <v>296.7</v>
      </c>
      <c r="G10" s="11">
        <f t="shared" si="1"/>
        <v>98.9</v>
      </c>
      <c r="H10" s="11">
        <f t="shared" si="0"/>
        <v>115.8984375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300.10000000000002</v>
      </c>
      <c r="F11" s="11">
        <f>F12+F13</f>
        <v>372.9</v>
      </c>
      <c r="G11" s="11">
        <f t="shared" si="1"/>
        <v>107.58799769186381</v>
      </c>
      <c r="H11" s="11">
        <f t="shared" si="0"/>
        <v>124.2585804731756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172.8</v>
      </c>
      <c r="F12" s="11">
        <v>186.6</v>
      </c>
      <c r="G12" s="11">
        <f t="shared" si="1"/>
        <v>102.52747252747253</v>
      </c>
      <c r="H12" s="11">
        <f t="shared" si="0"/>
        <v>107.9861111111111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127.3</v>
      </c>
      <c r="F13" s="11">
        <v>186.3</v>
      </c>
      <c r="G13" s="11">
        <f t="shared" si="1"/>
        <v>113.18347509113002</v>
      </c>
      <c r="H13" s="11">
        <f t="shared" si="0"/>
        <v>146.34721131186174</v>
      </c>
      <c r="I13" s="11"/>
    </row>
    <row r="14" spans="1:9" x14ac:dyDescent="0.3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227.39999999999998</v>
      </c>
      <c r="F14" s="11">
        <f>F16+F15</f>
        <v>274.89999999999998</v>
      </c>
      <c r="G14" s="11">
        <f t="shared" si="1"/>
        <v>88.677419354838705</v>
      </c>
      <c r="H14" s="11">
        <f t="shared" si="0"/>
        <v>120.88830255057168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126.8</v>
      </c>
      <c r="F15" s="11">
        <v>206.2</v>
      </c>
      <c r="G15" s="11">
        <f t="shared" si="1"/>
        <v>108.52631578947367</v>
      </c>
      <c r="H15" s="11">
        <f t="shared" si="0"/>
        <v>162.61829652996843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100.6</v>
      </c>
      <c r="F16" s="11">
        <v>68.7</v>
      </c>
      <c r="G16" s="11">
        <f t="shared" si="1"/>
        <v>57.25</v>
      </c>
      <c r="H16" s="11">
        <f t="shared" si="0"/>
        <v>68.29025844930419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300.08</v>
      </c>
      <c r="F17" s="11">
        <f t="shared" si="4"/>
        <v>447.46999999999997</v>
      </c>
      <c r="G17" s="11">
        <f t="shared" si="1"/>
        <v>99.437777777777768</v>
      </c>
      <c r="H17" s="11">
        <f t="shared" si="0"/>
        <v>149.11690215942414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243.4</v>
      </c>
      <c r="F18" s="11">
        <v>361.2</v>
      </c>
      <c r="G18" s="11">
        <f t="shared" si="1"/>
        <v>98.958904109589042</v>
      </c>
      <c r="H18" s="11">
        <f t="shared" si="0"/>
        <v>148.39769926047657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56.68</v>
      </c>
      <c r="F19" s="11">
        <v>86.27</v>
      </c>
      <c r="G19" s="11">
        <f t="shared" si="1"/>
        <v>101.49411764705883</v>
      </c>
      <c r="H19" s="11">
        <f t="shared" si="0"/>
        <v>152.20536344389555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0.72799999999999998</v>
      </c>
      <c r="G21" s="11">
        <v>0</v>
      </c>
      <c r="H21" s="11">
        <f t="shared" si="0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2045</v>
      </c>
      <c r="E22" s="11">
        <v>1607.8</v>
      </c>
      <c r="F22" s="11">
        <v>1765.6</v>
      </c>
      <c r="G22" s="11">
        <f t="shared" si="1"/>
        <v>86.337408312958431</v>
      </c>
      <c r="H22" s="11">
        <f t="shared" si="0"/>
        <v>109.81465356387609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35.200000000000003</v>
      </c>
      <c r="G23" s="11">
        <f t="shared" si="1"/>
        <v>3520.0000000000005</v>
      </c>
      <c r="H23" s="11">
        <f t="shared" si="0"/>
        <v>0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4.68</v>
      </c>
      <c r="F24" s="11">
        <v>12.295</v>
      </c>
      <c r="G24" s="11">
        <f t="shared" si="1"/>
        <v>175.64285714285714</v>
      </c>
      <c r="H24" s="11">
        <f t="shared" si="0"/>
        <v>262.71367521367523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0.14499999999999999</v>
      </c>
      <c r="F25" s="11">
        <v>2.4160000000000001E-2</v>
      </c>
      <c r="G25" s="11">
        <f t="shared" si="1"/>
        <v>12.08</v>
      </c>
      <c r="H25" s="11">
        <f t="shared" si="0"/>
        <v>16.662068965517243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 x14ac:dyDescent="0.3">
      <c r="A27" s="32" t="s">
        <v>16</v>
      </c>
      <c r="B27" s="33"/>
      <c r="C27" s="33"/>
      <c r="D27" s="12">
        <v>10873.6</v>
      </c>
      <c r="E27" s="12">
        <f>E7+E8+E9+E10+E11+E14+E17+E20+E22+E23+E237+E24+E25+E26</f>
        <v>8124.755000000001</v>
      </c>
      <c r="F27" s="12">
        <f>F7+F8+F9+F10+F11+F14+F17+F20+F22+F23+F237+F24+F25+F26+F21</f>
        <v>9159.7511599999998</v>
      </c>
      <c r="G27" s="12">
        <f t="shared" si="1"/>
        <v>84.238441362566206</v>
      </c>
      <c r="H27" s="12">
        <f t="shared" si="0"/>
        <v>112.73879840069021</v>
      </c>
      <c r="I27" s="15" t="s">
        <v>41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9" sqref="F9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38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6191.8</v>
      </c>
      <c r="E7" s="11">
        <v>3767.5</v>
      </c>
      <c r="F7" s="11">
        <v>4583.3999999999996</v>
      </c>
      <c r="G7" s="11">
        <f>F7/D7*100</f>
        <v>74.023708776123257</v>
      </c>
      <c r="H7" s="11">
        <f t="shared" ref="H7:H27" si="0">IF(E7=0,0,F7/E7*100)</f>
        <v>121.65627073656269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5.5</v>
      </c>
      <c r="F8" s="11">
        <v>37.1</v>
      </c>
      <c r="G8" s="11">
        <f t="shared" ref="G8:G27" si="1">F8/D8*100</f>
        <v>337.27272727272731</v>
      </c>
      <c r="H8" s="11">
        <f t="shared" si="0"/>
        <v>674.54545454545462</v>
      </c>
      <c r="I8" s="11"/>
    </row>
    <row r="9" spans="1:9" x14ac:dyDescent="0.3">
      <c r="A9" s="6"/>
      <c r="B9" s="9">
        <v>3</v>
      </c>
      <c r="C9" s="8" t="s">
        <v>10</v>
      </c>
      <c r="D9" s="11">
        <v>1200</v>
      </c>
      <c r="E9" s="11">
        <v>807</v>
      </c>
      <c r="F9" s="11">
        <v>889.4</v>
      </c>
      <c r="G9" s="11">
        <f t="shared" si="1"/>
        <v>74.11666666666666</v>
      </c>
      <c r="H9" s="11">
        <f t="shared" si="0"/>
        <v>110.21065675340769</v>
      </c>
      <c r="I9" s="11"/>
    </row>
    <row r="10" spans="1:9" x14ac:dyDescent="0.3">
      <c r="A10" s="6"/>
      <c r="B10" s="9">
        <v>4</v>
      </c>
      <c r="C10" s="8" t="s">
        <v>11</v>
      </c>
      <c r="D10" s="11">
        <v>300</v>
      </c>
      <c r="E10" s="11">
        <v>182</v>
      </c>
      <c r="F10" s="11">
        <v>251.6</v>
      </c>
      <c r="G10" s="11">
        <f t="shared" si="1"/>
        <v>83.866666666666674</v>
      </c>
      <c r="H10" s="11">
        <f t="shared" si="0"/>
        <v>138.24175824175825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:F11" si="2">E12+E13</f>
        <v>220.9</v>
      </c>
      <c r="F11" s="11">
        <f t="shared" si="2"/>
        <v>226.2</v>
      </c>
      <c r="G11" s="11">
        <f t="shared" si="1"/>
        <v>65.26255049047893</v>
      </c>
      <c r="H11" s="11">
        <f t="shared" si="0"/>
        <v>102.39927569035763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158.30000000000001</v>
      </c>
      <c r="F12" s="11">
        <v>186.6</v>
      </c>
      <c r="G12" s="11">
        <f t="shared" si="1"/>
        <v>102.52747252747253</v>
      </c>
      <c r="H12" s="11">
        <f t="shared" si="0"/>
        <v>117.877447883765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62.6</v>
      </c>
      <c r="F13" s="11">
        <v>39.6</v>
      </c>
      <c r="G13" s="11">
        <f t="shared" si="1"/>
        <v>24.058323207776429</v>
      </c>
      <c r="H13" s="11">
        <f t="shared" si="0"/>
        <v>63.258785942492011</v>
      </c>
      <c r="I13" s="11"/>
    </row>
    <row r="14" spans="1:9" x14ac:dyDescent="0.3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129.6</v>
      </c>
      <c r="F14" s="11">
        <f>F16+F15</f>
        <v>204.3</v>
      </c>
      <c r="G14" s="11">
        <f t="shared" si="1"/>
        <v>65.903225806451616</v>
      </c>
      <c r="H14" s="11">
        <f t="shared" si="0"/>
        <v>157.63888888888891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111</v>
      </c>
      <c r="F15" s="11">
        <v>176.3</v>
      </c>
      <c r="G15" s="11">
        <f t="shared" si="1"/>
        <v>92.789473684210535</v>
      </c>
      <c r="H15" s="11">
        <f t="shared" si="0"/>
        <v>158.82882882882885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18.600000000000001</v>
      </c>
      <c r="F16" s="11">
        <v>28</v>
      </c>
      <c r="G16" s="11">
        <f t="shared" si="1"/>
        <v>23.333333333333332</v>
      </c>
      <c r="H16" s="11">
        <f t="shared" si="0"/>
        <v>150.53763440860214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262.60000000000002</v>
      </c>
      <c r="F17" s="11">
        <f t="shared" si="4"/>
        <v>377.9</v>
      </c>
      <c r="G17" s="11">
        <f t="shared" si="1"/>
        <v>83.977777777777774</v>
      </c>
      <c r="H17" s="11">
        <f t="shared" si="0"/>
        <v>143.90708301599389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213</v>
      </c>
      <c r="F18" s="11">
        <v>314.5</v>
      </c>
      <c r="G18" s="11">
        <f t="shared" si="1"/>
        <v>86.164383561643831</v>
      </c>
      <c r="H18" s="11">
        <f t="shared" si="0"/>
        <v>147.65258215962442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49.6</v>
      </c>
      <c r="F19" s="11">
        <v>63.4</v>
      </c>
      <c r="G19" s="11">
        <f t="shared" si="1"/>
        <v>74.588235294117638</v>
      </c>
      <c r="H19" s="11">
        <f t="shared" si="0"/>
        <v>127.82258064516128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0.44</v>
      </c>
      <c r="G21" s="11">
        <v>0</v>
      </c>
      <c r="H21" s="11">
        <f t="shared" si="0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2045</v>
      </c>
      <c r="E22" s="11">
        <v>1220</v>
      </c>
      <c r="F22" s="11">
        <v>1569.7</v>
      </c>
      <c r="G22" s="11">
        <f t="shared" si="1"/>
        <v>76.75794621026894</v>
      </c>
      <c r="H22" s="11">
        <f t="shared" si="0"/>
        <v>128.66393442622953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35.200000000000003</v>
      </c>
      <c r="G23" s="11">
        <f t="shared" si="1"/>
        <v>3520.0000000000005</v>
      </c>
      <c r="H23" s="11">
        <f t="shared" si="0"/>
        <v>0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4.0999999999999996</v>
      </c>
      <c r="F24" s="11">
        <v>10.1</v>
      </c>
      <c r="G24" s="11">
        <f t="shared" si="1"/>
        <v>144.28571428571428</v>
      </c>
      <c r="H24" s="11">
        <f t="shared" si="0"/>
        <v>246.34146341463415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0.12</v>
      </c>
      <c r="F25" s="11">
        <v>1.856E-2</v>
      </c>
      <c r="G25" s="11">
        <f t="shared" si="1"/>
        <v>9.2799999999999994</v>
      </c>
      <c r="H25" s="11">
        <f t="shared" si="0"/>
        <v>15.466666666666667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 x14ac:dyDescent="0.3">
      <c r="A27" s="32" t="s">
        <v>16</v>
      </c>
      <c r="B27" s="33"/>
      <c r="C27" s="33"/>
      <c r="D27" s="12">
        <v>10873.6</v>
      </c>
      <c r="E27" s="12">
        <f>E7+E8+E9+E10+E11+E14+E17+E20+E22+E23+E237+E24+E25+E26</f>
        <v>6605.3200000000006</v>
      </c>
      <c r="F27" s="12">
        <f>F7+F8+F9+F10+F11+F14+F17+F20+F22+F23+F237+F24+F25+F26+F21-0.1</f>
        <v>8192.4925600000006</v>
      </c>
      <c r="G27" s="12">
        <f t="shared" si="1"/>
        <v>75.342964243672753</v>
      </c>
      <c r="H27" s="12">
        <f t="shared" si="0"/>
        <v>124.02870050201957</v>
      </c>
      <c r="I27" s="15" t="s">
        <v>39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7" sqref="E7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37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6191.8</v>
      </c>
      <c r="E7" s="11">
        <v>3149.3</v>
      </c>
      <c r="F7" s="11">
        <v>4179.1000000000004</v>
      </c>
      <c r="G7" s="11">
        <f>F7/D7*100</f>
        <v>67.494105106754105</v>
      </c>
      <c r="H7" s="11">
        <f t="shared" ref="H7:H27" si="0">IF(E7=0,0,F7/E7*100)</f>
        <v>132.69933000984346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5.5</v>
      </c>
      <c r="F8" s="11">
        <v>0.03</v>
      </c>
      <c r="G8" s="11">
        <f t="shared" ref="G8:G27" si="1">F8/D8*100</f>
        <v>0.27272727272727271</v>
      </c>
      <c r="H8" s="11">
        <f t="shared" si="0"/>
        <v>0.54545454545454541</v>
      </c>
      <c r="I8" s="11"/>
    </row>
    <row r="9" spans="1:9" x14ac:dyDescent="0.3">
      <c r="A9" s="6"/>
      <c r="B9" s="9">
        <v>3</v>
      </c>
      <c r="C9" s="8" t="s">
        <v>10</v>
      </c>
      <c r="D9" s="11">
        <v>1200</v>
      </c>
      <c r="E9" s="11">
        <v>608</v>
      </c>
      <c r="F9" s="11">
        <v>889.4</v>
      </c>
      <c r="G9" s="11">
        <f t="shared" si="1"/>
        <v>74.11666666666666</v>
      </c>
      <c r="H9" s="11">
        <f t="shared" si="0"/>
        <v>146.28289473684211</v>
      </c>
      <c r="I9" s="11"/>
    </row>
    <row r="10" spans="1:9" x14ac:dyDescent="0.3">
      <c r="A10" s="6"/>
      <c r="B10" s="9">
        <v>4</v>
      </c>
      <c r="C10" s="8" t="s">
        <v>11</v>
      </c>
      <c r="D10" s="11">
        <v>300</v>
      </c>
      <c r="E10" s="11">
        <v>158</v>
      </c>
      <c r="F10" s="11">
        <v>270.5</v>
      </c>
      <c r="G10" s="11">
        <f t="shared" si="1"/>
        <v>90.166666666666657</v>
      </c>
      <c r="H10" s="11">
        <f t="shared" si="0"/>
        <v>171.20253164556962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:F11" si="2">E12+E13</f>
        <v>184.4</v>
      </c>
      <c r="F11" s="11">
        <f t="shared" si="2"/>
        <v>141.30000000000001</v>
      </c>
      <c r="G11" s="11">
        <f t="shared" si="1"/>
        <v>40.767455279861515</v>
      </c>
      <c r="H11" s="11">
        <f t="shared" si="0"/>
        <v>76.626898047722349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155.80000000000001</v>
      </c>
      <c r="F12" s="11">
        <v>141.30000000000001</v>
      </c>
      <c r="G12" s="11">
        <f t="shared" si="1"/>
        <v>77.637362637362642</v>
      </c>
      <c r="H12" s="11">
        <f t="shared" si="0"/>
        <v>90.693196405648266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28.6</v>
      </c>
      <c r="F13" s="11">
        <v>0</v>
      </c>
      <c r="G13" s="11">
        <f t="shared" si="1"/>
        <v>0</v>
      </c>
      <c r="H13" s="11">
        <f t="shared" si="0"/>
        <v>0</v>
      </c>
      <c r="I13" s="11"/>
    </row>
    <row r="14" spans="1:9" x14ac:dyDescent="0.3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104.7</v>
      </c>
      <c r="F14" s="11">
        <f>F16+F15</f>
        <v>154.69999999999999</v>
      </c>
      <c r="G14" s="11">
        <f t="shared" si="1"/>
        <v>49.903225806451609</v>
      </c>
      <c r="H14" s="11">
        <f t="shared" si="0"/>
        <v>147.75549188156637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95.2</v>
      </c>
      <c r="F15" s="11">
        <v>150.5</v>
      </c>
      <c r="G15" s="11">
        <f t="shared" si="1"/>
        <v>79.21052631578948</v>
      </c>
      <c r="H15" s="11">
        <f t="shared" si="0"/>
        <v>158.08823529411765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9.5</v>
      </c>
      <c r="F16" s="11">
        <v>4.2</v>
      </c>
      <c r="G16" s="11">
        <f t="shared" si="1"/>
        <v>3.5000000000000004</v>
      </c>
      <c r="H16" s="11">
        <f t="shared" si="0"/>
        <v>44.21052631578948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225.1</v>
      </c>
      <c r="F17" s="11">
        <f t="shared" si="4"/>
        <v>299.2</v>
      </c>
      <c r="G17" s="11">
        <f t="shared" si="1"/>
        <v>66.48888888888888</v>
      </c>
      <c r="H17" s="11">
        <f t="shared" si="0"/>
        <v>132.9187027987561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182.6</v>
      </c>
      <c r="F18" s="11">
        <v>257.5</v>
      </c>
      <c r="G18" s="11">
        <f t="shared" si="1"/>
        <v>70.547945205479451</v>
      </c>
      <c r="H18" s="11">
        <f t="shared" si="0"/>
        <v>141.01861993428258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42.5</v>
      </c>
      <c r="F19" s="11">
        <v>41.7</v>
      </c>
      <c r="G19" s="11">
        <f t="shared" si="1"/>
        <v>49.058823529411768</v>
      </c>
      <c r="H19" s="11">
        <f t="shared" si="0"/>
        <v>98.117647058823536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0.4</v>
      </c>
      <c r="G21" s="11">
        <v>0</v>
      </c>
      <c r="H21" s="11">
        <f t="shared" si="0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2045</v>
      </c>
      <c r="E22" s="11">
        <v>1010</v>
      </c>
      <c r="F22" s="11">
        <v>1215.9000000000001</v>
      </c>
      <c r="G22" s="11">
        <f t="shared" si="1"/>
        <v>59.457212713936435</v>
      </c>
      <c r="H22" s="11">
        <f t="shared" si="0"/>
        <v>120.38613861386141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25.041</v>
      </c>
      <c r="G23" s="11">
        <f t="shared" si="1"/>
        <v>2504.1</v>
      </c>
      <c r="H23" s="11">
        <f t="shared" si="0"/>
        <v>0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3.52</v>
      </c>
      <c r="F24" s="11">
        <v>7.8579999999999997</v>
      </c>
      <c r="G24" s="11">
        <f t="shared" si="1"/>
        <v>112.25714285714285</v>
      </c>
      <c r="H24" s="11">
        <f t="shared" si="0"/>
        <v>223.23863636363637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9.5000000000000001E-2</v>
      </c>
      <c r="F25" s="11">
        <v>1.2409999999999999E-2</v>
      </c>
      <c r="G25" s="11">
        <f t="shared" si="1"/>
        <v>6.2049999999999992</v>
      </c>
      <c r="H25" s="11">
        <f t="shared" si="0"/>
        <v>13.06315789473684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 x14ac:dyDescent="0.3">
      <c r="A27" s="32" t="s">
        <v>16</v>
      </c>
      <c r="B27" s="33"/>
      <c r="C27" s="33"/>
      <c r="D27" s="12">
        <v>10873.6</v>
      </c>
      <c r="E27" s="12">
        <f>E7+E8+E9+E10+E11+E14+E17+E20+E22+E23+E237+E24+E25+E26</f>
        <v>5454.6150000000007</v>
      </c>
      <c r="F27" s="12">
        <f>F7+F8+F9+F10+F11+F14+F17+F20+F22+F23+F237+F24+F25+F26+F21-0.1</f>
        <v>7190.5754099999995</v>
      </c>
      <c r="G27" s="12">
        <f t="shared" si="1"/>
        <v>66.12874678119482</v>
      </c>
      <c r="H27" s="12">
        <f t="shared" si="0"/>
        <v>131.82553507442779</v>
      </c>
      <c r="I27" s="20" t="s">
        <v>36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7" workbookViewId="0">
      <selection activeCell="K12" sqref="K1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33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6">
        <v>6191.8</v>
      </c>
      <c r="E7" s="6">
        <v>2421.1</v>
      </c>
      <c r="F7" s="6">
        <v>2906.4</v>
      </c>
      <c r="G7" s="11">
        <f>F7/D7*100</f>
        <v>46.939500629865307</v>
      </c>
      <c r="H7" s="11">
        <f t="shared" ref="H7:H27" si="0">IF(E7=0,0,F7/E7*100)</f>
        <v>120.04460782289044</v>
      </c>
      <c r="I7" s="6"/>
    </row>
    <row r="8" spans="1:9" x14ac:dyDescent="0.3">
      <c r="A8" s="6"/>
      <c r="B8" s="9">
        <v>2</v>
      </c>
      <c r="C8" s="8" t="s">
        <v>9</v>
      </c>
      <c r="D8" s="6">
        <v>11</v>
      </c>
      <c r="E8" s="6">
        <v>5.5</v>
      </c>
      <c r="F8" s="6">
        <v>0.03</v>
      </c>
      <c r="G8" s="11">
        <f t="shared" ref="G8:G27" si="1">F8/D8*100</f>
        <v>0.27272727272727271</v>
      </c>
      <c r="H8" s="11">
        <f t="shared" si="0"/>
        <v>0.54545454545454541</v>
      </c>
      <c r="I8" s="6"/>
    </row>
    <row r="9" spans="1:9" x14ac:dyDescent="0.3">
      <c r="A9" s="6"/>
      <c r="B9" s="9">
        <v>3</v>
      </c>
      <c r="C9" s="8" t="s">
        <v>10</v>
      </c>
      <c r="D9" s="6">
        <v>1200</v>
      </c>
      <c r="E9" s="6">
        <v>511</v>
      </c>
      <c r="F9" s="6">
        <v>727.4</v>
      </c>
      <c r="G9" s="11">
        <f t="shared" si="1"/>
        <v>60.61666666666666</v>
      </c>
      <c r="H9" s="11">
        <f t="shared" si="0"/>
        <v>142.34833659491193</v>
      </c>
      <c r="I9" s="6"/>
    </row>
    <row r="10" spans="1:9" x14ac:dyDescent="0.3">
      <c r="A10" s="6"/>
      <c r="B10" s="9">
        <v>4</v>
      </c>
      <c r="C10" s="8" t="s">
        <v>11</v>
      </c>
      <c r="D10" s="6">
        <v>300</v>
      </c>
      <c r="E10" s="6">
        <v>136</v>
      </c>
      <c r="F10" s="6">
        <v>212.9</v>
      </c>
      <c r="G10" s="11">
        <f t="shared" si="1"/>
        <v>70.966666666666669</v>
      </c>
      <c r="H10" s="11">
        <f t="shared" si="0"/>
        <v>156.54411764705881</v>
      </c>
      <c r="I10" s="6"/>
    </row>
    <row r="11" spans="1:9" x14ac:dyDescent="0.3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139.69999999999999</v>
      </c>
      <c r="G11" s="11">
        <f t="shared" si="1"/>
        <v>40.305828043854582</v>
      </c>
      <c r="H11" s="11">
        <f t="shared" si="0"/>
        <v>90.129032258064512</v>
      </c>
      <c r="I11" s="6"/>
    </row>
    <row r="12" spans="1:9" ht="54" customHeight="1" x14ac:dyDescent="0.3">
      <c r="A12" s="6"/>
      <c r="B12" s="9"/>
      <c r="C12" s="18" t="s">
        <v>30</v>
      </c>
      <c r="D12" s="6">
        <v>182</v>
      </c>
      <c r="E12" s="6">
        <v>153.30000000000001</v>
      </c>
      <c r="F12" s="6">
        <v>139.69999999999999</v>
      </c>
      <c r="G12" s="11">
        <f t="shared" si="1"/>
        <v>76.758241758241752</v>
      </c>
      <c r="H12" s="11">
        <f t="shared" si="0"/>
        <v>91.128506196999339</v>
      </c>
      <c r="I12" s="6"/>
    </row>
    <row r="13" spans="1:9" ht="42" customHeight="1" x14ac:dyDescent="0.3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 x14ac:dyDescent="0.3">
      <c r="A14" s="6"/>
      <c r="B14" s="9">
        <v>6</v>
      </c>
      <c r="C14" s="7" t="s">
        <v>28</v>
      </c>
      <c r="D14" s="6">
        <f t="shared" ref="D14:E14" si="3">D16+D15</f>
        <v>310</v>
      </c>
      <c r="E14" s="6">
        <f t="shared" si="3"/>
        <v>88.300000000000011</v>
      </c>
      <c r="F14" s="11">
        <f>F16+F15</f>
        <v>127.91999999999999</v>
      </c>
      <c r="G14" s="11">
        <f t="shared" si="1"/>
        <v>41.264516129032252</v>
      </c>
      <c r="H14" s="11">
        <f t="shared" si="0"/>
        <v>144.86976217440542</v>
      </c>
      <c r="I14" s="6"/>
    </row>
    <row r="15" spans="1:9" x14ac:dyDescent="0.3">
      <c r="A15" s="6"/>
      <c r="B15" s="9"/>
      <c r="C15" s="8" t="s">
        <v>12</v>
      </c>
      <c r="D15" s="6">
        <v>190</v>
      </c>
      <c r="E15" s="6">
        <v>79.400000000000006</v>
      </c>
      <c r="F15" s="6">
        <v>124.6</v>
      </c>
      <c r="G15" s="11">
        <f t="shared" si="1"/>
        <v>65.578947368421041</v>
      </c>
      <c r="H15" s="11">
        <f t="shared" si="0"/>
        <v>156.92695214105791</v>
      </c>
      <c r="I15" s="6"/>
    </row>
    <row r="16" spans="1:9" x14ac:dyDescent="0.3">
      <c r="A16" s="6"/>
      <c r="B16" s="9"/>
      <c r="C16" s="8" t="s">
        <v>13</v>
      </c>
      <c r="D16" s="6">
        <v>120</v>
      </c>
      <c r="E16" s="6">
        <v>8.9</v>
      </c>
      <c r="F16" s="11">
        <v>3.32</v>
      </c>
      <c r="G16" s="11">
        <f t="shared" si="1"/>
        <v>2.7666666666666666</v>
      </c>
      <c r="H16" s="11">
        <f t="shared" si="0"/>
        <v>37.303370786516851</v>
      </c>
      <c r="I16" s="6"/>
    </row>
    <row r="17" spans="1:9" x14ac:dyDescent="0.3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187.64</v>
      </c>
      <c r="F17" s="6">
        <f t="shared" si="4"/>
        <v>239.2</v>
      </c>
      <c r="G17" s="11">
        <f t="shared" si="1"/>
        <v>53.155555555555559</v>
      </c>
      <c r="H17" s="11">
        <f t="shared" si="0"/>
        <v>127.47814964826263</v>
      </c>
      <c r="I17" s="6"/>
    </row>
    <row r="18" spans="1:9" x14ac:dyDescent="0.3">
      <c r="A18" s="6"/>
      <c r="B18" s="9"/>
      <c r="C18" s="8" t="s">
        <v>14</v>
      </c>
      <c r="D18" s="6">
        <v>365</v>
      </c>
      <c r="E18" s="6">
        <v>152.19999999999999</v>
      </c>
      <c r="F18" s="6">
        <v>210.5</v>
      </c>
      <c r="G18" s="11">
        <f t="shared" si="1"/>
        <v>57.671232876712331</v>
      </c>
      <c r="H18" s="11">
        <f t="shared" si="0"/>
        <v>138.3048620236531</v>
      </c>
      <c r="I18" s="6"/>
    </row>
    <row r="19" spans="1:9" x14ac:dyDescent="0.3">
      <c r="A19" s="6"/>
      <c r="B19" s="9"/>
      <c r="C19" s="8" t="s">
        <v>13</v>
      </c>
      <c r="D19" s="6">
        <v>85</v>
      </c>
      <c r="E19" s="6">
        <v>35.44</v>
      </c>
      <c r="F19" s="6">
        <v>28.7</v>
      </c>
      <c r="G19" s="11">
        <f t="shared" si="1"/>
        <v>33.764705882352942</v>
      </c>
      <c r="H19" s="11">
        <f t="shared" si="0"/>
        <v>80.981941309255077</v>
      </c>
      <c r="I19" s="6"/>
    </row>
    <row r="20" spans="1:9" x14ac:dyDescent="0.3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 x14ac:dyDescent="0.3">
      <c r="A21" s="6"/>
      <c r="B21" s="9">
        <v>9</v>
      </c>
      <c r="C21" s="8" t="s">
        <v>35</v>
      </c>
      <c r="D21" s="6">
        <v>0</v>
      </c>
      <c r="E21" s="6">
        <v>0</v>
      </c>
      <c r="F21" s="6">
        <v>0.2</v>
      </c>
      <c r="G21" s="11">
        <v>0</v>
      </c>
      <c r="H21" s="11">
        <f t="shared" si="0"/>
        <v>0</v>
      </c>
      <c r="I21" s="6"/>
    </row>
    <row r="22" spans="1:9" x14ac:dyDescent="0.3">
      <c r="A22" s="6"/>
      <c r="B22" s="9">
        <v>10</v>
      </c>
      <c r="C22" s="8" t="s">
        <v>2</v>
      </c>
      <c r="D22" s="6">
        <v>2045</v>
      </c>
      <c r="E22" s="6">
        <v>900</v>
      </c>
      <c r="F22" s="6">
        <v>1132.5</v>
      </c>
      <c r="G22" s="11">
        <f t="shared" si="1"/>
        <v>55.378973105134477</v>
      </c>
      <c r="H22" s="11">
        <f t="shared" si="0"/>
        <v>125.83333333333333</v>
      </c>
      <c r="I22" s="6"/>
    </row>
    <row r="23" spans="1:9" x14ac:dyDescent="0.3">
      <c r="A23" s="6"/>
      <c r="B23" s="9">
        <v>11</v>
      </c>
      <c r="C23" s="8" t="s">
        <v>4</v>
      </c>
      <c r="D23" s="6">
        <v>1</v>
      </c>
      <c r="E23" s="6">
        <v>0</v>
      </c>
      <c r="F23" s="6">
        <v>18.2</v>
      </c>
      <c r="G23" s="11">
        <f t="shared" si="1"/>
        <v>1820</v>
      </c>
      <c r="H23" s="11">
        <f t="shared" si="0"/>
        <v>0</v>
      </c>
      <c r="I23" s="6"/>
    </row>
    <row r="24" spans="1:9" x14ac:dyDescent="0.3">
      <c r="A24" s="6"/>
      <c r="B24" s="9">
        <v>12</v>
      </c>
      <c r="C24" s="8" t="s">
        <v>5</v>
      </c>
      <c r="D24" s="6">
        <v>7</v>
      </c>
      <c r="E24" s="6">
        <v>3</v>
      </c>
      <c r="F24" s="6">
        <v>5.5</v>
      </c>
      <c r="G24" s="11">
        <f t="shared" si="1"/>
        <v>78.571428571428569</v>
      </c>
      <c r="H24" s="11">
        <f t="shared" si="0"/>
        <v>183.33333333333331</v>
      </c>
      <c r="I24" s="6"/>
    </row>
    <row r="25" spans="1:9" x14ac:dyDescent="0.3">
      <c r="A25" s="6"/>
      <c r="B25" s="9">
        <v>13</v>
      </c>
      <c r="C25" s="8" t="s">
        <v>6</v>
      </c>
      <c r="D25" s="6">
        <v>0.2</v>
      </c>
      <c r="E25" s="6">
        <v>0.06</v>
      </c>
      <c r="F25" s="6">
        <v>0.01</v>
      </c>
      <c r="G25" s="11">
        <f t="shared" si="1"/>
        <v>5</v>
      </c>
      <c r="H25" s="11">
        <f t="shared" si="0"/>
        <v>16.666666666666668</v>
      </c>
      <c r="I25" s="6"/>
    </row>
    <row r="26" spans="1:9" x14ac:dyDescent="0.3">
      <c r="A26" s="6"/>
      <c r="B26" s="9">
        <v>14</v>
      </c>
      <c r="C26" s="8" t="s">
        <v>3</v>
      </c>
      <c r="D26" s="6">
        <v>10</v>
      </c>
      <c r="E26" s="6">
        <v>2.5</v>
      </c>
      <c r="F26" s="6">
        <v>7.2</v>
      </c>
      <c r="G26" s="11">
        <f t="shared" si="1"/>
        <v>72</v>
      </c>
      <c r="H26" s="11">
        <f t="shared" si="0"/>
        <v>288</v>
      </c>
      <c r="I26" s="6"/>
    </row>
    <row r="27" spans="1:9" x14ac:dyDescent="0.3">
      <c r="A27" s="32" t="s">
        <v>16</v>
      </c>
      <c r="B27" s="33"/>
      <c r="C27" s="33"/>
      <c r="D27" s="10">
        <v>10873.6</v>
      </c>
      <c r="E27" s="10">
        <f>E7+E8+E9+E10+E11+E14+E17+E20+E22+E23+E237+E24+E25+E26</f>
        <v>4411.1000000000004</v>
      </c>
      <c r="F27" s="12">
        <f>F7+F8+F9+F10+F11+F14+F17+F20+F22+F23+F237+F24+F25+F26+F21</f>
        <v>5517.16</v>
      </c>
      <c r="G27" s="12">
        <f t="shared" si="1"/>
        <v>50.739037669217183</v>
      </c>
      <c r="H27" s="12">
        <f t="shared" si="0"/>
        <v>125.07447122033051</v>
      </c>
      <c r="I27" s="15" t="s">
        <v>34</v>
      </c>
    </row>
    <row r="30" spans="1:9" ht="15.6" x14ac:dyDescent="0.3">
      <c r="C30" s="14" t="s">
        <v>20</v>
      </c>
      <c r="D30" s="14"/>
      <c r="E30" s="14" t="s">
        <v>21</v>
      </c>
      <c r="F30" s="14"/>
    </row>
    <row r="32" spans="1:9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6" workbookViewId="0">
      <selection activeCell="C15" sqref="C15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1"/>
      <c r="B1" s="1"/>
      <c r="C1" s="1"/>
      <c r="D1" s="1"/>
      <c r="E1" s="1"/>
      <c r="F1" s="1"/>
      <c r="G1" s="2"/>
      <c r="H1" s="1"/>
    </row>
    <row r="2" spans="1:9" ht="49.5" customHeight="1" x14ac:dyDescent="0.3">
      <c r="A2" s="25" t="s">
        <v>32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1"/>
      <c r="B3" s="1"/>
      <c r="C3" s="1"/>
      <c r="D3" s="1"/>
      <c r="E3" s="1"/>
      <c r="F3" s="1"/>
      <c r="G3" s="2"/>
      <c r="H3" s="1"/>
    </row>
    <row r="4" spans="1:9" x14ac:dyDescent="0.3">
      <c r="H4" s="16"/>
      <c r="I4" s="17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6">
        <v>6191.8</v>
      </c>
      <c r="E7" s="6">
        <v>1901.1</v>
      </c>
      <c r="F7" s="6">
        <v>2311.8000000000002</v>
      </c>
      <c r="G7" s="11">
        <f>F7/D7*100</f>
        <v>37.336477276397815</v>
      </c>
      <c r="H7" s="11">
        <f t="shared" ref="H7:H26" si="0">IF(E7=0,0,F7/E7*100)</f>
        <v>121.60328231024144</v>
      </c>
      <c r="I7" s="6"/>
    </row>
    <row r="8" spans="1:9" x14ac:dyDescent="0.3">
      <c r="A8" s="6"/>
      <c r="B8" s="9">
        <v>2</v>
      </c>
      <c r="C8" s="8" t="s">
        <v>9</v>
      </c>
      <c r="D8" s="6">
        <v>11</v>
      </c>
      <c r="E8" s="6">
        <v>2.7</v>
      </c>
      <c r="F8" s="6">
        <v>0.03</v>
      </c>
      <c r="G8" s="11">
        <f t="shared" ref="G8:G26" si="1">F8/D8*100</f>
        <v>0.27272727272727271</v>
      </c>
      <c r="H8" s="11">
        <f t="shared" si="0"/>
        <v>1.1111111111111109</v>
      </c>
      <c r="I8" s="6"/>
    </row>
    <row r="9" spans="1:9" x14ac:dyDescent="0.3">
      <c r="A9" s="6"/>
      <c r="B9" s="9">
        <v>3</v>
      </c>
      <c r="C9" s="8" t="s">
        <v>10</v>
      </c>
      <c r="D9" s="6">
        <v>1200</v>
      </c>
      <c r="E9" s="6">
        <v>416</v>
      </c>
      <c r="F9" s="6">
        <v>567</v>
      </c>
      <c r="G9" s="11">
        <f t="shared" si="1"/>
        <v>47.25</v>
      </c>
      <c r="H9" s="11">
        <f t="shared" si="0"/>
        <v>136.29807692307691</v>
      </c>
      <c r="I9" s="6"/>
    </row>
    <row r="10" spans="1:9" x14ac:dyDescent="0.3">
      <c r="A10" s="6"/>
      <c r="B10" s="9">
        <v>4</v>
      </c>
      <c r="C10" s="8" t="s">
        <v>11</v>
      </c>
      <c r="D10" s="6">
        <v>300</v>
      </c>
      <c r="E10" s="6">
        <v>116</v>
      </c>
      <c r="F10" s="6">
        <v>162.80000000000001</v>
      </c>
      <c r="G10" s="11">
        <f t="shared" si="1"/>
        <v>54.266666666666673</v>
      </c>
      <c r="H10" s="11">
        <f t="shared" si="0"/>
        <v>140.34482758620689</v>
      </c>
      <c r="I10" s="6"/>
    </row>
    <row r="11" spans="1:9" x14ac:dyDescent="0.3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139.1</v>
      </c>
      <c r="G11" s="11">
        <f t="shared" si="1"/>
        <v>40.132717830351986</v>
      </c>
      <c r="H11" s="11">
        <f t="shared" si="0"/>
        <v>89.741935483870961</v>
      </c>
      <c r="I11" s="6"/>
    </row>
    <row r="12" spans="1:9" ht="54" customHeight="1" x14ac:dyDescent="0.3">
      <c r="A12" s="6"/>
      <c r="B12" s="9"/>
      <c r="C12" s="18" t="s">
        <v>30</v>
      </c>
      <c r="D12" s="6">
        <v>182</v>
      </c>
      <c r="E12" s="6">
        <v>153.30000000000001</v>
      </c>
      <c r="F12" s="6">
        <v>139.1</v>
      </c>
      <c r="G12" s="11">
        <f t="shared" si="1"/>
        <v>76.428571428571416</v>
      </c>
      <c r="H12" s="11">
        <f t="shared" si="0"/>
        <v>90.737116764514013</v>
      </c>
      <c r="I12" s="6"/>
    </row>
    <row r="13" spans="1:9" ht="42" customHeight="1" x14ac:dyDescent="0.3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 x14ac:dyDescent="0.3">
      <c r="A14" s="6"/>
      <c r="B14" s="9">
        <v>6</v>
      </c>
      <c r="C14" s="7" t="s">
        <v>28</v>
      </c>
      <c r="D14" s="6">
        <f t="shared" ref="D14:F14" si="3">D16+D15</f>
        <v>310</v>
      </c>
      <c r="E14" s="6">
        <f t="shared" si="3"/>
        <v>72.099999999999994</v>
      </c>
      <c r="F14" s="6">
        <f t="shared" si="3"/>
        <v>101.2</v>
      </c>
      <c r="G14" s="11">
        <f t="shared" si="1"/>
        <v>32.645161290322584</v>
      </c>
      <c r="H14" s="11">
        <f t="shared" si="0"/>
        <v>140.36061026352289</v>
      </c>
      <c r="I14" s="6"/>
    </row>
    <row r="15" spans="1:9" x14ac:dyDescent="0.3">
      <c r="A15" s="6"/>
      <c r="B15" s="9"/>
      <c r="C15" s="8" t="s">
        <v>12</v>
      </c>
      <c r="D15" s="6">
        <v>190</v>
      </c>
      <c r="E15" s="6">
        <v>63.6</v>
      </c>
      <c r="F15" s="6">
        <v>98</v>
      </c>
      <c r="G15" s="11">
        <f t="shared" si="1"/>
        <v>51.578947368421055</v>
      </c>
      <c r="H15" s="11">
        <f t="shared" si="0"/>
        <v>154.08805031446539</v>
      </c>
      <c r="I15" s="6"/>
    </row>
    <row r="16" spans="1:9" x14ac:dyDescent="0.3">
      <c r="A16" s="6"/>
      <c r="B16" s="9"/>
      <c r="C16" s="8" t="s">
        <v>13</v>
      </c>
      <c r="D16" s="6">
        <v>120</v>
      </c>
      <c r="E16" s="6">
        <v>8.5</v>
      </c>
      <c r="F16" s="6">
        <v>3.2</v>
      </c>
      <c r="G16" s="11">
        <f t="shared" si="1"/>
        <v>2.666666666666667</v>
      </c>
      <c r="H16" s="11">
        <f t="shared" si="0"/>
        <v>37.647058823529413</v>
      </c>
      <c r="I16" s="6"/>
    </row>
    <row r="17" spans="1:9" x14ac:dyDescent="0.3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150.19999999999999</v>
      </c>
      <c r="F17" s="6">
        <f t="shared" si="4"/>
        <v>128.30000000000001</v>
      </c>
      <c r="G17" s="11">
        <f t="shared" si="1"/>
        <v>28.511111111111116</v>
      </c>
      <c r="H17" s="11">
        <f t="shared" si="0"/>
        <v>85.419440745672446</v>
      </c>
      <c r="I17" s="6"/>
    </row>
    <row r="18" spans="1:9" x14ac:dyDescent="0.3">
      <c r="A18" s="6"/>
      <c r="B18" s="9"/>
      <c r="C18" s="8" t="s">
        <v>14</v>
      </c>
      <c r="D18" s="6">
        <v>365</v>
      </c>
      <c r="E18" s="6">
        <v>121.8</v>
      </c>
      <c r="F18" s="6">
        <v>99.9</v>
      </c>
      <c r="G18" s="11">
        <f t="shared" si="1"/>
        <v>27.36986301369863</v>
      </c>
      <c r="H18" s="11">
        <f t="shared" si="0"/>
        <v>82.019704433497537</v>
      </c>
      <c r="I18" s="6"/>
    </row>
    <row r="19" spans="1:9" x14ac:dyDescent="0.3">
      <c r="A19" s="6"/>
      <c r="B19" s="9"/>
      <c r="C19" s="8" t="s">
        <v>13</v>
      </c>
      <c r="D19" s="6">
        <v>85</v>
      </c>
      <c r="E19" s="6">
        <v>28.4</v>
      </c>
      <c r="F19" s="6">
        <v>28.4</v>
      </c>
      <c r="G19" s="11">
        <f t="shared" si="1"/>
        <v>33.411764705882355</v>
      </c>
      <c r="H19" s="11">
        <f t="shared" si="0"/>
        <v>100</v>
      </c>
      <c r="I19" s="6"/>
    </row>
    <row r="20" spans="1:9" x14ac:dyDescent="0.3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 x14ac:dyDescent="0.3">
      <c r="A21" s="6"/>
      <c r="B21" s="9">
        <v>9</v>
      </c>
      <c r="C21" s="8" t="s">
        <v>2</v>
      </c>
      <c r="D21" s="6">
        <v>2045</v>
      </c>
      <c r="E21" s="6">
        <v>645</v>
      </c>
      <c r="F21" s="6">
        <v>791.5</v>
      </c>
      <c r="G21" s="11">
        <f t="shared" si="1"/>
        <v>38.704156479217602</v>
      </c>
      <c r="H21" s="11">
        <f t="shared" si="0"/>
        <v>122.71317829457364</v>
      </c>
      <c r="I21" s="6"/>
    </row>
    <row r="22" spans="1:9" x14ac:dyDescent="0.3">
      <c r="A22" s="6"/>
      <c r="B22" s="9">
        <v>10</v>
      </c>
      <c r="C22" s="8" t="s">
        <v>4</v>
      </c>
      <c r="D22" s="6">
        <v>1</v>
      </c>
      <c r="E22" s="6">
        <v>0</v>
      </c>
      <c r="F22" s="6">
        <v>1.2</v>
      </c>
      <c r="G22" s="11">
        <f t="shared" si="1"/>
        <v>120</v>
      </c>
      <c r="H22" s="11">
        <f t="shared" si="0"/>
        <v>0</v>
      </c>
      <c r="I22" s="6"/>
    </row>
    <row r="23" spans="1:9" x14ac:dyDescent="0.3">
      <c r="A23" s="6"/>
      <c r="B23" s="9">
        <v>11</v>
      </c>
      <c r="C23" s="8" t="s">
        <v>5</v>
      </c>
      <c r="D23" s="6">
        <v>7</v>
      </c>
      <c r="E23" s="6">
        <v>2.4</v>
      </c>
      <c r="F23" s="6">
        <v>4.7</v>
      </c>
      <c r="G23" s="11">
        <f t="shared" si="1"/>
        <v>67.142857142857153</v>
      </c>
      <c r="H23" s="11">
        <f t="shared" si="0"/>
        <v>195.83333333333334</v>
      </c>
      <c r="I23" s="6"/>
    </row>
    <row r="24" spans="1:9" x14ac:dyDescent="0.3">
      <c r="A24" s="6"/>
      <c r="B24" s="9">
        <v>12</v>
      </c>
      <c r="C24" s="8" t="s">
        <v>6</v>
      </c>
      <c r="D24" s="6">
        <v>0.2</v>
      </c>
      <c r="E24" s="6">
        <v>0.04</v>
      </c>
      <c r="F24" s="6">
        <v>0</v>
      </c>
      <c r="G24" s="11">
        <f t="shared" si="1"/>
        <v>0</v>
      </c>
      <c r="H24" s="11">
        <f t="shared" si="0"/>
        <v>0</v>
      </c>
      <c r="I24" s="6"/>
    </row>
    <row r="25" spans="1:9" x14ac:dyDescent="0.3">
      <c r="A25" s="6"/>
      <c r="B25" s="9">
        <v>13</v>
      </c>
      <c r="C25" s="8" t="s">
        <v>3</v>
      </c>
      <c r="D25" s="6">
        <v>10</v>
      </c>
      <c r="E25" s="6">
        <v>2.5</v>
      </c>
      <c r="F25" s="6">
        <v>0</v>
      </c>
      <c r="G25" s="11">
        <f t="shared" si="1"/>
        <v>0</v>
      </c>
      <c r="H25" s="11">
        <f t="shared" si="0"/>
        <v>0</v>
      </c>
      <c r="I25" s="6"/>
    </row>
    <row r="26" spans="1:9" x14ac:dyDescent="0.3">
      <c r="A26" s="32" t="s">
        <v>16</v>
      </c>
      <c r="B26" s="33"/>
      <c r="C26" s="33"/>
      <c r="D26" s="10">
        <v>10873.6</v>
      </c>
      <c r="E26" s="10">
        <v>3464</v>
      </c>
      <c r="F26" s="10">
        <v>4207.6000000000004</v>
      </c>
      <c r="G26" s="12">
        <f t="shared" si="1"/>
        <v>38.69555620953502</v>
      </c>
      <c r="H26" s="12">
        <f t="shared" si="0"/>
        <v>121.46651270207853</v>
      </c>
      <c r="I26" s="15" t="s">
        <v>25</v>
      </c>
    </row>
    <row r="29" spans="1:9" ht="15.6" x14ac:dyDescent="0.3">
      <c r="C29" s="14" t="s">
        <v>20</v>
      </c>
      <c r="D29" s="14"/>
      <c r="E29" s="14" t="s">
        <v>21</v>
      </c>
      <c r="F29" s="14"/>
    </row>
    <row r="31" spans="1:9" x14ac:dyDescent="0.3">
      <c r="C31" s="13" t="s">
        <v>22</v>
      </c>
    </row>
  </sheetData>
  <mergeCells count="6">
    <mergeCell ref="A26:C26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Грудень</vt:lpstr>
      <vt:lpstr>Листопад</vt:lpstr>
      <vt:lpstr>Жовтень</vt:lpstr>
      <vt:lpstr>Вересень</vt:lpstr>
      <vt:lpstr>Серпень</vt:lpstr>
      <vt:lpstr>Липень</vt:lpstr>
      <vt:lpstr>Червень</vt:lpstr>
      <vt:lpstr>Травень</vt:lpstr>
      <vt:lpstr>Вересень!Заголовки_для_печати</vt:lpstr>
      <vt:lpstr>Грудень!Заголовки_для_печати</vt:lpstr>
      <vt:lpstr>Жовтень!Заголовки_для_печати</vt:lpstr>
      <vt:lpstr>Липень!Заголовки_для_печати</vt:lpstr>
      <vt:lpstr>Листопад!Заголовки_для_печати</vt:lpstr>
      <vt:lpstr>Серпень!Заголовки_для_печати</vt:lpstr>
      <vt:lpstr>Травень!Заголовки_для_печати</vt:lpstr>
      <vt:lpstr>Червень!Заголовки_для_печати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2021-12-02T08:53:09Z</cp:lastPrinted>
  <dcterms:created xsi:type="dcterms:W3CDTF">2021-05-06T12:51:34Z</dcterms:created>
  <dcterms:modified xsi:type="dcterms:W3CDTF">2021-12-02T08:59:18Z</dcterms:modified>
</cp:coreProperties>
</file>