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ЦяКнига" defaultThemeVersion="124226"/>
  <bookViews>
    <workbookView xWindow="32760" yWindow="48" windowWidth="15192" windowHeight="8448"/>
  </bookViews>
  <sheets>
    <sheet name="джерела " sheetId="7" r:id="rId1"/>
    <sheet name="Дод 1 доход " sheetId="5" r:id="rId2"/>
    <sheet name="Видат дод 2" sheetId="1" r:id="rId3"/>
    <sheet name="кредитування" sheetId="3" r:id="rId4"/>
    <sheet name="програми" sheetId="6" r:id="rId5"/>
  </sheets>
  <externalReferences>
    <externalReference r:id="rId6"/>
  </externalReferences>
  <definedNames>
    <definedName name="_Б21000" localSheetId="0">#REF!</definedName>
    <definedName name="_Б21000" localSheetId="4">#REF!</definedName>
    <definedName name="_Б21000">#REF!</definedName>
    <definedName name="_Б22000" localSheetId="0">#REF!</definedName>
    <definedName name="_Б22000" localSheetId="4">#REF!</definedName>
    <definedName name="_Б22000">#REF!</definedName>
    <definedName name="_Б22100" localSheetId="0">#REF!</definedName>
    <definedName name="_Б22100" localSheetId="4">#REF!</definedName>
    <definedName name="_Б22100">#REF!</definedName>
    <definedName name="_Б22110" localSheetId="0">#REF!</definedName>
    <definedName name="_Б22110" localSheetId="4">#REF!</definedName>
    <definedName name="_Б22110">#REF!</definedName>
    <definedName name="_Б22111" localSheetId="0">#REF!</definedName>
    <definedName name="_Б22111" localSheetId="4">#REF!</definedName>
    <definedName name="_Б22111">#REF!</definedName>
    <definedName name="_Б22112" localSheetId="0">#REF!</definedName>
    <definedName name="_Б22112" localSheetId="4">#REF!</definedName>
    <definedName name="_Б22112">#REF!</definedName>
    <definedName name="_Б22200" localSheetId="0">#REF!</definedName>
    <definedName name="_Б22200" localSheetId="4">#REF!</definedName>
    <definedName name="_Б22200">#REF!</definedName>
    <definedName name="_Б23000" localSheetId="0">#REF!</definedName>
    <definedName name="_Б23000" localSheetId="4">#REF!</definedName>
    <definedName name="_Б23000">#REF!</definedName>
    <definedName name="_Б24000" localSheetId="0">#REF!</definedName>
    <definedName name="_Б24000" localSheetId="4">#REF!</definedName>
    <definedName name="_Б24000">#REF!</definedName>
    <definedName name="_Б25000" localSheetId="0">#REF!</definedName>
    <definedName name="_Б25000" localSheetId="4">#REF!</definedName>
    <definedName name="_Б25000">#REF!</definedName>
    <definedName name="_Б41000" localSheetId="0">#REF!</definedName>
    <definedName name="_Б41000" localSheetId="4">#REF!</definedName>
    <definedName name="_Б41000">#REF!</definedName>
    <definedName name="_Б42000" localSheetId="0">#REF!</definedName>
    <definedName name="_Б42000" localSheetId="4">#REF!</definedName>
    <definedName name="_Б42000">#REF!</definedName>
    <definedName name="_Б43000" localSheetId="0">#REF!</definedName>
    <definedName name="_Б43000" localSheetId="4">#REF!</definedName>
    <definedName name="_Б43000">#REF!</definedName>
    <definedName name="_Б44000" localSheetId="0">#REF!</definedName>
    <definedName name="_Б44000" localSheetId="4">#REF!</definedName>
    <definedName name="_Б44000">#REF!</definedName>
    <definedName name="_Б45000" localSheetId="0">#REF!</definedName>
    <definedName name="_Б45000" localSheetId="4">#REF!</definedName>
    <definedName name="_Б45000">#REF!</definedName>
    <definedName name="_Б46000" localSheetId="0">#REF!</definedName>
    <definedName name="_Б46000" localSheetId="4">#REF!</definedName>
    <definedName name="_Б46000">#REF!</definedName>
    <definedName name="_В010100" localSheetId="0">#REF!</definedName>
    <definedName name="_В010100">#REF!</definedName>
    <definedName name="_В010200" localSheetId="0">#REF!</definedName>
    <definedName name="_В010200">#REF!</definedName>
    <definedName name="_В040000" localSheetId="0">#REF!</definedName>
    <definedName name="_В040000">#REF!</definedName>
    <definedName name="_В050000" localSheetId="0">#REF!</definedName>
    <definedName name="_В050000">#REF!</definedName>
    <definedName name="_В060000" localSheetId="0">#REF!</definedName>
    <definedName name="_В060000">#REF!</definedName>
    <definedName name="_В070000" localSheetId="0">#REF!</definedName>
    <definedName name="_В070000">#REF!</definedName>
    <definedName name="_В080000" localSheetId="0">#REF!</definedName>
    <definedName name="_В080000">#REF!</definedName>
    <definedName name="_В090000" localSheetId="0">#REF!</definedName>
    <definedName name="_В090000">#REF!</definedName>
    <definedName name="_В090200" localSheetId="0">#REF!</definedName>
    <definedName name="_В090200">#REF!</definedName>
    <definedName name="_В090201" localSheetId="0">#REF!</definedName>
    <definedName name="_В090201">#REF!</definedName>
    <definedName name="_В090202" localSheetId="0">#REF!</definedName>
    <definedName name="_В090202">#REF!</definedName>
    <definedName name="_В090203" localSheetId="0">#REF!</definedName>
    <definedName name="_В090203">#REF!</definedName>
    <definedName name="_В090300" localSheetId="0">#REF!</definedName>
    <definedName name="_В090300">#REF!</definedName>
    <definedName name="_В090301" localSheetId="0">#REF!</definedName>
    <definedName name="_В090301">#REF!</definedName>
    <definedName name="_В090302" localSheetId="0">#REF!</definedName>
    <definedName name="_В090302">#REF!</definedName>
    <definedName name="_В090303" localSheetId="0">#REF!</definedName>
    <definedName name="_В090303">#REF!</definedName>
    <definedName name="_В090304" localSheetId="0">#REF!</definedName>
    <definedName name="_В090304">#REF!</definedName>
    <definedName name="_В090305" localSheetId="0">#REF!</definedName>
    <definedName name="_В090305">#REF!</definedName>
    <definedName name="_В090306" localSheetId="0">#REF!</definedName>
    <definedName name="_В090306">#REF!</definedName>
    <definedName name="_В090307" localSheetId="0">#REF!</definedName>
    <definedName name="_В090307">#REF!</definedName>
    <definedName name="_В090400" localSheetId="0">#REF!</definedName>
    <definedName name="_В090400">#REF!</definedName>
    <definedName name="_В090405" localSheetId="0">#REF!</definedName>
    <definedName name="_В090405">#REF!</definedName>
    <definedName name="_В090412" localSheetId="0">#REF!</definedName>
    <definedName name="_В090412">#REF!</definedName>
    <definedName name="_В090601" localSheetId="0">#REF!</definedName>
    <definedName name="_В090601">#REF!</definedName>
    <definedName name="_В090700" localSheetId="0">#REF!</definedName>
    <definedName name="_В090700">#REF!</definedName>
    <definedName name="_В090900" localSheetId="0">#REF!</definedName>
    <definedName name="_В090900">#REF!</definedName>
    <definedName name="_В091100" localSheetId="0">#REF!</definedName>
    <definedName name="_В091100">#REF!</definedName>
    <definedName name="_В091200" localSheetId="0">#REF!</definedName>
    <definedName name="_В091200">#REF!</definedName>
    <definedName name="_В100000" localSheetId="0">#REF!</definedName>
    <definedName name="_В100000">#REF!</definedName>
    <definedName name="_В100100" localSheetId="0">#REF!</definedName>
    <definedName name="_В100100">#REF!</definedName>
    <definedName name="_В100103" localSheetId="0">#REF!</definedName>
    <definedName name="_В100103">#REF!</definedName>
    <definedName name="_В100200" localSheetId="0">#REF!</definedName>
    <definedName name="_В100200">#REF!</definedName>
    <definedName name="_В100203" localSheetId="0">#REF!</definedName>
    <definedName name="_В100203">#REF!</definedName>
    <definedName name="_В100204" localSheetId="0">#REF!</definedName>
    <definedName name="_В100204">#REF!</definedName>
    <definedName name="_В110000" localSheetId="0">#REF!</definedName>
    <definedName name="_В110000">#REF!</definedName>
    <definedName name="_В120000" localSheetId="0">#REF!</definedName>
    <definedName name="_В120000">#REF!</definedName>
    <definedName name="_В130000" localSheetId="0">#REF!</definedName>
    <definedName name="_В130000">#REF!</definedName>
    <definedName name="_В140000" localSheetId="0">#REF!</definedName>
    <definedName name="_В140000">#REF!</definedName>
    <definedName name="_В140102" localSheetId="0">#REF!</definedName>
    <definedName name="_В140102">#REF!</definedName>
    <definedName name="_В150000" localSheetId="0">#REF!</definedName>
    <definedName name="_В150000">#REF!</definedName>
    <definedName name="_В150101" localSheetId="0">#REF!</definedName>
    <definedName name="_В150101">#REF!</definedName>
    <definedName name="_В160000" localSheetId="0">#REF!</definedName>
    <definedName name="_В160000">#REF!</definedName>
    <definedName name="_В160100" localSheetId="0">#REF!</definedName>
    <definedName name="_В160100">#REF!</definedName>
    <definedName name="_В160103" localSheetId="0">#REF!</definedName>
    <definedName name="_В160103">#REF!</definedName>
    <definedName name="_В160200" localSheetId="0">#REF!</definedName>
    <definedName name="_В160200">#REF!</definedName>
    <definedName name="_В160300" localSheetId="0">#REF!</definedName>
    <definedName name="_В160300">#REF!</definedName>
    <definedName name="_В160304" localSheetId="0">#REF!</definedName>
    <definedName name="_В160304">#REF!</definedName>
    <definedName name="_В170000" localSheetId="0">#REF!</definedName>
    <definedName name="_В170000">#REF!</definedName>
    <definedName name="_В170100" localSheetId="0">#REF!</definedName>
    <definedName name="_В170100">#REF!</definedName>
    <definedName name="_В170101" localSheetId="0">#REF!</definedName>
    <definedName name="_В170101">#REF!</definedName>
    <definedName name="_В170300" localSheetId="0">#REF!</definedName>
    <definedName name="_В170300">#REF!</definedName>
    <definedName name="_В170303" localSheetId="0">#REF!</definedName>
    <definedName name="_В170303">#REF!</definedName>
    <definedName name="_В170600" localSheetId="0">#REF!</definedName>
    <definedName name="_В170600">#REF!</definedName>
    <definedName name="_В170601" localSheetId="0">#REF!</definedName>
    <definedName name="_В170601">#REF!</definedName>
    <definedName name="_В170700" localSheetId="0">#REF!</definedName>
    <definedName name="_В170700">#REF!</definedName>
    <definedName name="_В170703" localSheetId="0">#REF!</definedName>
    <definedName name="_В170703">#REF!</definedName>
    <definedName name="_В200000" localSheetId="0">#REF!</definedName>
    <definedName name="_В200000">#REF!</definedName>
    <definedName name="_В210000" localSheetId="0">#REF!</definedName>
    <definedName name="_В210000">#REF!</definedName>
    <definedName name="_В210200" localSheetId="0">#REF!</definedName>
    <definedName name="_В210200">#REF!</definedName>
    <definedName name="_В240000" localSheetId="0">#REF!</definedName>
    <definedName name="_В240000">#REF!</definedName>
    <definedName name="_В240600" localSheetId="0">#REF!</definedName>
    <definedName name="_В240600">#REF!</definedName>
    <definedName name="_В250000" localSheetId="0">#REF!</definedName>
    <definedName name="_В250000">#REF!</definedName>
    <definedName name="_В250102" localSheetId="0">#REF!</definedName>
    <definedName name="_В250102">#REF!</definedName>
    <definedName name="_В250200" localSheetId="0">#REF!</definedName>
    <definedName name="_В250200">#REF!</definedName>
    <definedName name="_В250301" localSheetId="0">#REF!</definedName>
    <definedName name="_В250301">#REF!</definedName>
    <definedName name="_В250307" localSheetId="0">#REF!</definedName>
    <definedName name="_В250307">#REF!</definedName>
    <definedName name="_В250500" localSheetId="0">#REF!</definedName>
    <definedName name="_В250500">#REF!</definedName>
    <definedName name="_В250501" localSheetId="0">#REF!</definedName>
    <definedName name="_В250501">#REF!</definedName>
    <definedName name="_В250502" localSheetId="0">#REF!</definedName>
    <definedName name="_В250502">#REF!</definedName>
    <definedName name="_Д100000" localSheetId="0">#REF!</definedName>
    <definedName name="_Д100000">#REF!</definedName>
    <definedName name="_Д110000" localSheetId="0">#REF!</definedName>
    <definedName name="_Д110000">#REF!</definedName>
    <definedName name="_Д110100" localSheetId="0">#REF!</definedName>
    <definedName name="_Д110100">#REF!</definedName>
    <definedName name="_Д110200" localSheetId="0">#REF!</definedName>
    <definedName name="_Д110200">#REF!</definedName>
    <definedName name="_Д120000" localSheetId="0">#REF!</definedName>
    <definedName name="_Д120000">#REF!</definedName>
    <definedName name="_Д120200" localSheetId="0">#REF!</definedName>
    <definedName name="_Д120200">#REF!</definedName>
    <definedName name="_Д130000" localSheetId="0">#REF!</definedName>
    <definedName name="_Д130000">#REF!</definedName>
    <definedName name="_Д130100" localSheetId="0">#REF!</definedName>
    <definedName name="_Д130100">#REF!</definedName>
    <definedName name="_Д130200" localSheetId="0">#REF!</definedName>
    <definedName name="_Д130200">#REF!</definedName>
    <definedName name="_Д130300" localSheetId="0">#REF!</definedName>
    <definedName name="_Д130300">#REF!</definedName>
    <definedName name="_Д130500" localSheetId="0">#REF!</definedName>
    <definedName name="_Д130500">#REF!</definedName>
    <definedName name="_Д140000" localSheetId="0">#REF!</definedName>
    <definedName name="_Д140000">#REF!</definedName>
    <definedName name="_Д140601" localSheetId="0">#REF!</definedName>
    <definedName name="_Д140601">#REF!</definedName>
    <definedName name="_Д140602" localSheetId="0">#REF!</definedName>
    <definedName name="_Д140602">#REF!</definedName>
    <definedName name="_Д140603" localSheetId="0">#REF!</definedName>
    <definedName name="_Д140603">#REF!</definedName>
    <definedName name="_Д140700" localSheetId="0">#REF!</definedName>
    <definedName name="_Д140700">#REF!</definedName>
    <definedName name="_Д160000" localSheetId="0">#REF!</definedName>
    <definedName name="_Д160000">#REF!</definedName>
    <definedName name="_Д160100" localSheetId="0">#REF!</definedName>
    <definedName name="_Д160100">#REF!</definedName>
    <definedName name="_Д160200" localSheetId="0">#REF!</definedName>
    <definedName name="_Д160200">#REF!</definedName>
    <definedName name="_Д160300" localSheetId="0">#REF!</definedName>
    <definedName name="_Д160300">#REF!</definedName>
    <definedName name="_Д200000" localSheetId="0">#REF!</definedName>
    <definedName name="_Д200000">#REF!</definedName>
    <definedName name="_Д210000" localSheetId="0">#REF!</definedName>
    <definedName name="_Д210000">#REF!</definedName>
    <definedName name="_Д210700" localSheetId="0">#REF!</definedName>
    <definedName name="_Д210700">#REF!</definedName>
    <definedName name="_Д220000" localSheetId="0">#REF!</definedName>
    <definedName name="_Д220000">#REF!</definedName>
    <definedName name="_Д220800" localSheetId="0">#REF!</definedName>
    <definedName name="_Д220800">#REF!</definedName>
    <definedName name="_Д220900" localSheetId="0">#REF!</definedName>
    <definedName name="_Д220900">#REF!</definedName>
    <definedName name="_Д230000" localSheetId="0">#REF!</definedName>
    <definedName name="_Д230000">#REF!</definedName>
    <definedName name="_Д240000" localSheetId="0">#REF!</definedName>
    <definedName name="_Д240000">#REF!</definedName>
    <definedName name="_Д240800" localSheetId="0">#REF!</definedName>
    <definedName name="_Д240800">#REF!</definedName>
    <definedName name="_Д400000" localSheetId="0">#REF!</definedName>
    <definedName name="_Д400000">#REF!</definedName>
    <definedName name="_Д410100" localSheetId="0">#REF!</definedName>
    <definedName name="_Д410100">#REF!</definedName>
    <definedName name="_Д410400" localSheetId="0">#REF!</definedName>
    <definedName name="_Д410400">#REF!</definedName>
    <definedName name="_Д500000" localSheetId="0">#REF!</definedName>
    <definedName name="_Д500000">#REF!</definedName>
    <definedName name="_Д500800" localSheetId="0">#REF!</definedName>
    <definedName name="_Д500800">#REF!</definedName>
    <definedName name="_Д500900" localSheetId="0">#REF!</definedName>
    <definedName name="_Д500900">#REF!</definedName>
    <definedName name="_Е1000" localSheetId="0">#REF!</definedName>
    <definedName name="_Е1000">#REF!</definedName>
    <definedName name="_Е1100" localSheetId="0">#REF!</definedName>
    <definedName name="_Е1100">#REF!</definedName>
    <definedName name="_Е1110" localSheetId="0">#REF!</definedName>
    <definedName name="_Е1110">#REF!</definedName>
    <definedName name="_Е1120" localSheetId="0">#REF!</definedName>
    <definedName name="_Е1120">#REF!</definedName>
    <definedName name="_Е1130" localSheetId="0">#REF!</definedName>
    <definedName name="_Е1130">#REF!</definedName>
    <definedName name="_Е1140" localSheetId="0">#REF!</definedName>
    <definedName name="_Е1140">#REF!</definedName>
    <definedName name="_Е1150" localSheetId="0">#REF!</definedName>
    <definedName name="_Е1150">#REF!</definedName>
    <definedName name="_Е1160" localSheetId="0">#REF!</definedName>
    <definedName name="_Е1160">#REF!</definedName>
    <definedName name="_Е1161" localSheetId="0">#REF!</definedName>
    <definedName name="_Е1161">#REF!</definedName>
    <definedName name="_Е1162" localSheetId="0">#REF!</definedName>
    <definedName name="_Е1162">#REF!</definedName>
    <definedName name="_Е1163" localSheetId="0">#REF!</definedName>
    <definedName name="_Е1163">#REF!</definedName>
    <definedName name="_Е1164" localSheetId="0">#REF!</definedName>
    <definedName name="_Е1164">#REF!</definedName>
    <definedName name="_Е1170" localSheetId="0">#REF!</definedName>
    <definedName name="_Е1170">#REF!</definedName>
    <definedName name="_Е1200" localSheetId="0">#REF!</definedName>
    <definedName name="_Е1200">#REF!</definedName>
    <definedName name="_Е1300" localSheetId="0">#REF!</definedName>
    <definedName name="_Е1300">#REF!</definedName>
    <definedName name="_Е1340" localSheetId="0">#REF!</definedName>
    <definedName name="_Е1340">#REF!</definedName>
    <definedName name="_Е2000" localSheetId="0">#REF!</definedName>
    <definedName name="_Е2000">#REF!</definedName>
    <definedName name="_Е2100" localSheetId="0">#REF!</definedName>
    <definedName name="_Е2100">#REF!</definedName>
    <definedName name="_Е2110" localSheetId="0">#REF!</definedName>
    <definedName name="_Е2110">#REF!</definedName>
    <definedName name="_Е2120" localSheetId="0">#REF!</definedName>
    <definedName name="_Е2120">#REF!</definedName>
    <definedName name="_Е2130" localSheetId="0">#REF!</definedName>
    <definedName name="_Е2130">#REF!</definedName>
    <definedName name="_Е2200" localSheetId="0">#REF!</definedName>
    <definedName name="_Е2200">#REF!</definedName>
    <definedName name="_Е2300" localSheetId="0">#REF!</definedName>
    <definedName name="_Е2300">#REF!</definedName>
    <definedName name="_Е3000" localSheetId="0">#REF!</definedName>
    <definedName name="_Е3000">#REF!</definedName>
    <definedName name="_Е4000" localSheetId="0">#REF!</definedName>
    <definedName name="_Е4000">#REF!</definedName>
    <definedName name="_ІБ900501" localSheetId="0">#REF!</definedName>
    <definedName name="_ІБ900501" localSheetId="4">#REF!</definedName>
    <definedName name="_ІБ900501">#REF!</definedName>
    <definedName name="_ІБ900502" localSheetId="0">#REF!</definedName>
    <definedName name="_ІБ900502" localSheetId="4">#REF!</definedName>
    <definedName name="_ІБ900502">#REF!</definedName>
    <definedName name="_ІВ900201" localSheetId="0">#REF!</definedName>
    <definedName name="_ІВ900201">#REF!</definedName>
    <definedName name="_ІВ900202" localSheetId="0">#REF!</definedName>
    <definedName name="_ІВ900202">#REF!</definedName>
    <definedName name="_ІД900101" localSheetId="0">#REF!</definedName>
    <definedName name="_ІД900101">#REF!</definedName>
    <definedName name="_ІД900102" localSheetId="0">#REF!</definedName>
    <definedName name="_ІД900102">#REF!</definedName>
    <definedName name="_ІЕ900203" localSheetId="0">#REF!</definedName>
    <definedName name="_ІЕ900203">#REF!</definedName>
    <definedName name="_ІЕ900300" localSheetId="0">#REF!</definedName>
    <definedName name="_ІЕ900300">#REF!</definedName>
    <definedName name="_ІФ900400" localSheetId="0">#REF!</definedName>
    <definedName name="_ІФ900400">#REF!</definedName>
    <definedName name="_Ф100000" localSheetId="0">#REF!</definedName>
    <definedName name="_Ф100000">#REF!</definedName>
    <definedName name="_Ф101000" localSheetId="0">#REF!</definedName>
    <definedName name="_Ф101000">#REF!</definedName>
    <definedName name="_Ф102000" localSheetId="0">#REF!</definedName>
    <definedName name="_Ф102000">#REF!</definedName>
    <definedName name="_Ф201000" localSheetId="0">#REF!</definedName>
    <definedName name="_Ф201000">#REF!</definedName>
    <definedName name="_Ф201010" localSheetId="0">#REF!</definedName>
    <definedName name="_Ф201010">#REF!</definedName>
    <definedName name="_Ф201011" localSheetId="0">#REF!</definedName>
    <definedName name="_Ф201011">#REF!</definedName>
    <definedName name="_Ф201012" localSheetId="0">#REF!</definedName>
    <definedName name="_Ф201012">#REF!</definedName>
    <definedName name="_Ф201020" localSheetId="0">#REF!</definedName>
    <definedName name="_Ф201020">#REF!</definedName>
    <definedName name="_Ф201021" localSheetId="0">#REF!</definedName>
    <definedName name="_Ф201021">#REF!</definedName>
    <definedName name="_Ф201022" localSheetId="0">#REF!</definedName>
    <definedName name="_Ф201022">#REF!</definedName>
    <definedName name="_Ф201030" localSheetId="0">#REF!</definedName>
    <definedName name="_Ф201030">#REF!</definedName>
    <definedName name="_Ф201031" localSheetId="0">#REF!</definedName>
    <definedName name="_Ф201031">#REF!</definedName>
    <definedName name="_Ф201032" localSheetId="0">#REF!</definedName>
    <definedName name="_Ф201032">#REF!</definedName>
    <definedName name="_Ф202000" localSheetId="0">#REF!</definedName>
    <definedName name="_Ф202000">#REF!</definedName>
    <definedName name="_Ф202010" localSheetId="0">#REF!</definedName>
    <definedName name="_Ф202010">#REF!</definedName>
    <definedName name="_Ф202011" localSheetId="0">#REF!</definedName>
    <definedName name="_Ф202011">#REF!</definedName>
    <definedName name="_Ф202012" localSheetId="0">#REF!</definedName>
    <definedName name="_Ф202012">#REF!</definedName>
    <definedName name="_Ф203000" localSheetId="0">#REF!</definedName>
    <definedName name="_Ф203000">#REF!</definedName>
    <definedName name="_Ф203010" localSheetId="0">#REF!</definedName>
    <definedName name="_Ф203010">#REF!</definedName>
    <definedName name="_Ф203011" localSheetId="0">#REF!</definedName>
    <definedName name="_Ф203011">#REF!</definedName>
    <definedName name="_Ф203012" localSheetId="0">#REF!</definedName>
    <definedName name="_Ф203012">#REF!</definedName>
    <definedName name="_Ф204000" localSheetId="0">#REF!</definedName>
    <definedName name="_Ф204000">#REF!</definedName>
    <definedName name="_Ф205000" localSheetId="0">#REF!</definedName>
    <definedName name="_Ф205000">#REF!</definedName>
    <definedName name="_Ф206000" localSheetId="0">#REF!</definedName>
    <definedName name="_Ф206000">#REF!</definedName>
    <definedName name="_Ф206001" localSheetId="0">#REF!</definedName>
    <definedName name="_Ф206001">#REF!</definedName>
    <definedName name="_Ф206002" localSheetId="0">#REF!</definedName>
    <definedName name="_Ф206002">#REF!</definedName>
    <definedName name="_xlnm._FilterDatabase" localSheetId="4" hidden="1">програми!$I$1:$I$168</definedName>
    <definedName name="a" localSheetId="0" hidden="1">{#N/A,#N/A,FALSE,"Лист4"}</definedName>
    <definedName name="a" localSheetId="4" hidden="1">{#N/A,#N/A,FALSE,"Лист4"}</definedName>
    <definedName name="a" hidden="1">{#N/A,#N/A,FALSE,"Лист4"}</definedName>
    <definedName name="aa" localSheetId="0">#REF!</definedName>
    <definedName name="aa" localSheetId="4">#REF!</definedName>
    <definedName name="aa">#REF!</definedName>
    <definedName name="aaaaa" localSheetId="0" hidden="1">{#N/A,#N/A,FALSE,"Лист4"}</definedName>
    <definedName name="aaaaa" localSheetId="4" hidden="1">{#N/A,#N/A,FALSE,"Лист4"}</definedName>
    <definedName name="aaaaa" hidden="1">{#N/A,#N/A,FALSE,"Лист4"}</definedName>
    <definedName name="aaaaaaaaaaaaaaaa" localSheetId="0" hidden="1">{#N/A,#N/A,FALSE,"Лист4"}</definedName>
    <definedName name="aaaaaaaaaaaaaaaa" localSheetId="4" hidden="1">{#N/A,#N/A,FALSE,"Лист4"}</definedName>
    <definedName name="aaaaaaaaaaaaaaaa" hidden="1">{#N/A,#N/A,FALSE,"Лист4"}</definedName>
    <definedName name="aaaaaaaaaaaaaaaaaaa" localSheetId="0" hidden="1">{#N/A,#N/A,FALSE,"Лист4"}</definedName>
    <definedName name="aaaaaaaaaaaaaaaaaaa" localSheetId="4" hidden="1">{#N/A,#N/A,FALSE,"Лист4"}</definedName>
    <definedName name="aaaaaaaaaaaaaaaaaaa" hidden="1">{#N/A,#N/A,FALSE,"Лист4"}</definedName>
    <definedName name="aaaaaaaaaaaaaaaaaaaaaaaaaa" localSheetId="0" hidden="1">{#N/A,#N/A,FALSE,"Лист4"}</definedName>
    <definedName name="aaaaaaaaaaaaaaaaaaaaaaaaaa" localSheetId="4" hidden="1">{#N/A,#N/A,FALSE,"Лист4"}</definedName>
    <definedName name="aaaaaaaaaaaaaaaaaaaaaaaaaa" hidden="1">{#N/A,#N/A,FALSE,"Лист4"}</definedName>
    <definedName name="ab" localSheetId="0" hidden="1">{#N/A,#N/A,FALSE,"Лист4"}</definedName>
    <definedName name="ab" localSheetId="4" hidden="1">{#N/A,#N/A,FALSE,"Лист4"}</definedName>
    <definedName name="ab" hidden="1">{#N/A,#N/A,FALSE,"Лист4"}</definedName>
    <definedName name="am" localSheetId="0" hidden="1">{#N/A,#N/A,FALSE,"Лист4"}</definedName>
    <definedName name="am" localSheetId="4" hidden="1">{#N/A,#N/A,FALSE,"Лист4"}</definedName>
    <definedName name="am" hidden="1">{#N/A,#N/A,FALSE,"Лист4"}</definedName>
    <definedName name="ao" localSheetId="0" hidden="1">{#N/A,#N/A,FALSE,"Лист4"}</definedName>
    <definedName name="ao" localSheetId="4" hidden="1">{#N/A,#N/A,FALSE,"Лист4"}</definedName>
    <definedName name="ao" hidden="1">{#N/A,#N/A,FALSE,"Лист4"}</definedName>
    <definedName name="aqqqqqq" localSheetId="0" hidden="1">{#N/A,#N/A,FALSE,"Лист4"}</definedName>
    <definedName name="aqqqqqq" localSheetId="4" hidden="1">{#N/A,#N/A,FALSE,"Лист4"}</definedName>
    <definedName name="aqqqqqq" hidden="1">{#N/A,#N/A,FALSE,"Лист4"}</definedName>
    <definedName name="as" localSheetId="0" hidden="1">{#N/A,#N/A,FALSE,"Лист4"}</definedName>
    <definedName name="as" localSheetId="4" hidden="1">{#N/A,#N/A,FALSE,"Лист4"}</definedName>
    <definedName name="as" hidden="1">{#N/A,#N/A,FALSE,"Лист4"}</definedName>
    <definedName name="asd" localSheetId="0" hidden="1">{#N/A,#N/A,FALSE,"Лист4"}</definedName>
    <definedName name="asd" localSheetId="4" hidden="1">{#N/A,#N/A,FALSE,"Лист4"}</definedName>
    <definedName name="asd" hidden="1">{#N/A,#N/A,FALSE,"Лист4"}</definedName>
    <definedName name="asdd" localSheetId="0" hidden="1">{#N/A,#N/A,FALSE,"Лист4"}</definedName>
    <definedName name="asdd" localSheetId="4" hidden="1">{#N/A,#N/A,FALSE,"Лист4"}</definedName>
    <definedName name="asdd" hidden="1">{#N/A,#N/A,FALSE,"Лист4"}</definedName>
    <definedName name="asdf" localSheetId="0">#REF!</definedName>
    <definedName name="asdf" localSheetId="1">#REF!</definedName>
    <definedName name="asdf" localSheetId="3">#REF!</definedName>
    <definedName name="asdf" localSheetId="4">#REF!</definedName>
    <definedName name="asdf">#REF!</definedName>
    <definedName name="asdfg" localSheetId="0" hidden="1">{#N/A,#N/A,FALSE,"Лист4"}</definedName>
    <definedName name="asdfg" localSheetId="4" hidden="1">{#N/A,#N/A,FALSE,"Лист4"}</definedName>
    <definedName name="asdfg" hidden="1">{#N/A,#N/A,FALSE,"Лист4"}</definedName>
    <definedName name="asdfgh" localSheetId="0" hidden="1">{#N/A,#N/A,FALSE,"Лист4"}</definedName>
    <definedName name="asdfgh" localSheetId="4" hidden="1">{#N/A,#N/A,FALSE,"Лист4"}</definedName>
    <definedName name="asdfgh" hidden="1">{#N/A,#N/A,FALSE,"Лист4"}</definedName>
    <definedName name="asdfghj" localSheetId="0" hidden="1">{#N/A,#N/A,FALSE,"Лист4"}</definedName>
    <definedName name="asdfghj" localSheetId="4" hidden="1">{#N/A,#N/A,FALSE,"Лист4"}</definedName>
    <definedName name="asdfghj" hidden="1">{#N/A,#N/A,FALSE,"Лист4"}</definedName>
    <definedName name="asdfghjk" localSheetId="0" hidden="1">{#N/A,#N/A,FALSE,"Лист4"}</definedName>
    <definedName name="asdfghjk" localSheetId="4" hidden="1">{#N/A,#N/A,FALSE,"Лист4"}</definedName>
    <definedName name="asdfghjk" hidden="1">{#N/A,#N/A,FALSE,"Лист4"}</definedName>
    <definedName name="asdfghjkl" localSheetId="0" hidden="1">{#N/A,#N/A,FALSE,"Лист4"}</definedName>
    <definedName name="asdfghjkl" localSheetId="4" hidden="1">{#N/A,#N/A,FALSE,"Лист4"}</definedName>
    <definedName name="asdfghjkl" hidden="1">{#N/A,#N/A,FALSE,"Лист4"}</definedName>
    <definedName name="av" localSheetId="0" hidden="1">{#N/A,#N/A,FALSE,"Лист4"}</definedName>
    <definedName name="av" localSheetId="4" hidden="1">{#N/A,#N/A,FALSE,"Лист4"}</definedName>
    <definedName name="av" hidden="1">{#N/A,#N/A,FALSE,"Лист4"}</definedName>
    <definedName name="aw" localSheetId="0" hidden="1">{#N/A,#N/A,FALSE,"Лист4"}</definedName>
    <definedName name="aw" localSheetId="4" hidden="1">{#N/A,#N/A,FALSE,"Лист4"}</definedName>
    <definedName name="aw" hidden="1">{#N/A,#N/A,FALSE,"Лист4"}</definedName>
    <definedName name="aww" localSheetId="0" hidden="1">{#N/A,#N/A,FALSE,"Лист4"}</definedName>
    <definedName name="aww" localSheetId="4" hidden="1">{#N/A,#N/A,FALSE,"Лист4"}</definedName>
    <definedName name="aww" hidden="1">{#N/A,#N/A,FALSE,"Лист4"}</definedName>
    <definedName name="ax" localSheetId="0" hidden="1">{#N/A,#N/A,FALSE,"Лист4"}</definedName>
    <definedName name="ax" localSheetId="4" hidden="1">{#N/A,#N/A,FALSE,"Лист4"}</definedName>
    <definedName name="ax" hidden="1">{#N/A,#N/A,FALSE,"Лист4"}</definedName>
    <definedName name="az" localSheetId="0" hidden="1">{#N/A,#N/A,FALSE,"Лист4"}</definedName>
    <definedName name="az" localSheetId="4" hidden="1">{#N/A,#N/A,FALSE,"Лист4"}</definedName>
    <definedName name="az" hidden="1">{#N/A,#N/A,FALSE,"Лист4"}</definedName>
    <definedName name="aza" localSheetId="0" hidden="1">{#N/A,#N/A,FALSE,"Лист4"}</definedName>
    <definedName name="aza" localSheetId="4" hidden="1">{#N/A,#N/A,FALSE,"Лист4"}</definedName>
    <definedName name="aza" hidden="1">{#N/A,#N/A,FALSE,"Лист4"}</definedName>
    <definedName name="azd" localSheetId="0" hidden="1">{#N/A,#N/A,FALSE,"Лист4"}</definedName>
    <definedName name="azd" localSheetId="4" hidden="1">{#N/A,#N/A,FALSE,"Лист4"}</definedName>
    <definedName name="azd" hidden="1">{#N/A,#N/A,FALSE,"Лист4"}</definedName>
    <definedName name="azz" localSheetId="0" hidden="1">{#N/A,#N/A,FALSE,"Лист4"}</definedName>
    <definedName name="azz" localSheetId="4" hidden="1">{#N/A,#N/A,FALSE,"Лист4"}</definedName>
    <definedName name="azz" hidden="1">{#N/A,#N/A,FALSE,"Лист4"}</definedName>
    <definedName name="azzz" localSheetId="0" hidden="1">{#N/A,#N/A,FALSE,"Лист4"}</definedName>
    <definedName name="azzz" localSheetId="4" hidden="1">{#N/A,#N/A,FALSE,"Лист4"}</definedName>
    <definedName name="azzz" hidden="1">{#N/A,#N/A,FALSE,"Лист4"}</definedName>
    <definedName name="azzzz" localSheetId="0" hidden="1">{#N/A,#N/A,FALSE,"Лист4"}</definedName>
    <definedName name="azzzz" localSheetId="4" hidden="1">{#N/A,#N/A,FALSE,"Лист4"}</definedName>
    <definedName name="azzzz" hidden="1">{#N/A,#N/A,FALSE,"Лист4"}</definedName>
    <definedName name="azzzzzzzzz" localSheetId="0" hidden="1">{#N/A,#N/A,FALSE,"Лист4"}</definedName>
    <definedName name="azzzzzzzzz" localSheetId="4" hidden="1">{#N/A,#N/A,FALSE,"Лист4"}</definedName>
    <definedName name="azzzzzzzzz" hidden="1">{#N/A,#N/A,FALSE,"Лист4"}</definedName>
    <definedName name="b" localSheetId="0" hidden="1">{#N/A,#N/A,FALSE,"Лист4"}</definedName>
    <definedName name="b" localSheetId="4" hidden="1">{#N/A,#N/A,FALSE,"Лист4"}</definedName>
    <definedName name="b" hidden="1">{#N/A,#N/A,FALSE,"Лист4"}</definedName>
    <definedName name="bb" localSheetId="0">#REF!</definedName>
    <definedName name="bb" localSheetId="4">#REF!</definedName>
    <definedName name="bb">#REF!</definedName>
    <definedName name="bbb" localSheetId="0">#REF!</definedName>
    <definedName name="bbb" localSheetId="4">#REF!</definedName>
    <definedName name="bbb">#REF!</definedName>
    <definedName name="bbbb" localSheetId="0" hidden="1">{#N/A,#N/A,FALSE,"Лист4"}</definedName>
    <definedName name="bbbb" localSheetId="4" hidden="1">{#N/A,#N/A,FALSE,"Лист4"}</definedName>
    <definedName name="bbbb" hidden="1">{#N/A,#N/A,FALSE,"Лист4"}</definedName>
    <definedName name="bbbbbbb" localSheetId="0" hidden="1">{#N/A,#N/A,FALSE,"Лист4"}</definedName>
    <definedName name="bbbbbbb" localSheetId="4" hidden="1">{#N/A,#N/A,FALSE,"Лист4"}</definedName>
    <definedName name="bbbbbbb" hidden="1">{#N/A,#N/A,FALSE,"Лист4"}</definedName>
    <definedName name="bbbbbbbbbbbbbbbb" localSheetId="0" hidden="1">{#N/A,#N/A,FALSE,"Лист4"}</definedName>
    <definedName name="bbbbbbbbbbbbbbbb" localSheetId="4" hidden="1">{#N/A,#N/A,FALSE,"Лист4"}</definedName>
    <definedName name="bbbbbbbbbbbbbbbb" hidden="1">{#N/A,#N/A,FALSE,"Лист4"}</definedName>
    <definedName name="bbbbbbbbbbbbbbbbbbb" localSheetId="0" hidden="1">{#N/A,#N/A,FALSE,"Лист4"}</definedName>
    <definedName name="bbbbbbbbbbbbbbbbbbb" localSheetId="4" hidden="1">{#N/A,#N/A,FALSE,"Лист4"}</definedName>
    <definedName name="bbbbbbbbbbbbbbbbbbb" hidden="1">{#N/A,#N/A,FALSE,"Лист4"}</definedName>
    <definedName name="bbbbbbbbbbbbbbbbbbbb" localSheetId="0" hidden="1">{#N/A,#N/A,FALSE,"Лист4"}</definedName>
    <definedName name="bbbbbbbbbbbbbbbbbbbb" localSheetId="4" hidden="1">{#N/A,#N/A,FALSE,"Лист4"}</definedName>
    <definedName name="bbbbbbbbbbbbbbbbbbbb" hidden="1">{#N/A,#N/A,FALSE,"Лист4"}</definedName>
    <definedName name="bbbbbbbbbbbbbbbbbbbbbbbbbbb" localSheetId="0" hidden="1">{#N/A,#N/A,FALSE,"Лист4"}</definedName>
    <definedName name="bbbbbbbbbbbbbbbbbbbbbbbbbbb" localSheetId="4" hidden="1">{#N/A,#N/A,FALSE,"Лист4"}</definedName>
    <definedName name="bbbbbbbbbbbbbbbbbbbbbbbbbbb" hidden="1">{#N/A,#N/A,FALSE,"Лист4"}</definedName>
    <definedName name="bbbbnnnn" localSheetId="0" hidden="1">{#N/A,#N/A,FALSE,"Лист4"}</definedName>
    <definedName name="bbbbnnnn" localSheetId="4" hidden="1">{#N/A,#N/A,FALSE,"Лист4"}</definedName>
    <definedName name="bbbbnnnn" hidden="1">{#N/A,#N/A,FALSE,"Лист4"}</definedName>
    <definedName name="bbbm" localSheetId="0" hidden="1">{#N/A,#N/A,FALSE,"Лист4"}</definedName>
    <definedName name="bbbm" localSheetId="4" hidden="1">{#N/A,#N/A,FALSE,"Лист4"}</definedName>
    <definedName name="bbbm" hidden="1">{#N/A,#N/A,FALSE,"Лист4"}</definedName>
    <definedName name="bbmm" localSheetId="0" hidden="1">{#N/A,#N/A,FALSE,"Лист4"}</definedName>
    <definedName name="bbmm" localSheetId="4" hidden="1">{#N/A,#N/A,FALSE,"Лист4"}</definedName>
    <definedName name="bbmm" hidden="1">{#N/A,#N/A,FALSE,"Лист4"}</definedName>
    <definedName name="bi" localSheetId="0" hidden="1">{#N/A,#N/A,FALSE,"Лист4"}</definedName>
    <definedName name="bi" localSheetId="4" hidden="1">{#N/A,#N/A,FALSE,"Лист4"}</definedName>
    <definedName name="bi" hidden="1">{#N/A,#N/A,FALSE,"Лист4"}</definedName>
    <definedName name="bn" localSheetId="0" hidden="1">{#N/A,#N/A,FALSE,"Лист4"}</definedName>
    <definedName name="bn" localSheetId="4" hidden="1">{#N/A,#N/A,FALSE,"Лист4"}</definedName>
    <definedName name="bn" hidden="1">{#N/A,#N/A,FALSE,"Лист4"}</definedName>
    <definedName name="bo" localSheetId="0" hidden="1">{#N/A,#N/A,FALSE,"Лист4"}</definedName>
    <definedName name="bo" localSheetId="4" hidden="1">{#N/A,#N/A,FALSE,"Лист4"}</definedName>
    <definedName name="bo" hidden="1">{#N/A,#N/A,FALSE,"Лист4"}</definedName>
    <definedName name="boo" localSheetId="0" hidden="1">{#N/A,#N/A,FALSE,"Лист4"}</definedName>
    <definedName name="boo" localSheetId="4" hidden="1">{#N/A,#N/A,FALSE,"Лист4"}</definedName>
    <definedName name="boo" hidden="1">{#N/A,#N/A,FALSE,"Лист4"}</definedName>
    <definedName name="boooo" localSheetId="0" hidden="1">{#N/A,#N/A,FALSE,"Лист4"}</definedName>
    <definedName name="boooo" localSheetId="4" hidden="1">{#N/A,#N/A,FALSE,"Лист4"}</definedName>
    <definedName name="boooo" hidden="1">{#N/A,#N/A,FALSE,"Лист4"}</definedName>
    <definedName name="cde" localSheetId="0" hidden="1">{#N/A,#N/A,FALSE,"Лист4"}</definedName>
    <definedName name="cde" localSheetId="4" hidden="1">{#N/A,#N/A,FALSE,"Лист4"}</definedName>
    <definedName name="cde" hidden="1">{#N/A,#N/A,FALSE,"Лист4"}</definedName>
    <definedName name="cp" localSheetId="0" hidden="1">{#N/A,#N/A,FALSE,"Лист4"}</definedName>
    <definedName name="cp" localSheetId="4" hidden="1">{#N/A,#N/A,FALSE,"Лист4"}</definedName>
    <definedName name="cp" hidden="1">{#N/A,#N/A,FALSE,"Лист4"}</definedName>
    <definedName name="cv" localSheetId="0" hidden="1">{#N/A,#N/A,FALSE,"Лист4"}</definedName>
    <definedName name="cv" localSheetId="4" hidden="1">{#N/A,#N/A,FALSE,"Лист4"}</definedName>
    <definedName name="cv" hidden="1">{#N/A,#N/A,FALSE,"Лист4"}</definedName>
    <definedName name="cvcvcv" localSheetId="0" hidden="1">{#N/A,#N/A,FALSE,"Лист4"}</definedName>
    <definedName name="cvcvcv" localSheetId="4" hidden="1">{#N/A,#N/A,FALSE,"Лист4"}</definedName>
    <definedName name="cvcvcv" hidden="1">{#N/A,#N/A,FALSE,"Лист4"}</definedName>
    <definedName name="cvv" localSheetId="0" hidden="1">{#N/A,#N/A,FALSE,"Лист4"}</definedName>
    <definedName name="cvv" localSheetId="4" hidden="1">{#N/A,#N/A,FALSE,"Лист4"}</definedName>
    <definedName name="cvv" hidden="1">{#N/A,#N/A,FALSE,"Лист4"}</definedName>
    <definedName name="cvvv" localSheetId="0" hidden="1">{#N/A,#N/A,FALSE,"Лист4"}</definedName>
    <definedName name="cvvv" localSheetId="4" hidden="1">{#N/A,#N/A,FALSE,"Лист4"}</definedName>
    <definedName name="cvvv" hidden="1">{#N/A,#N/A,FALSE,"Лист4"}</definedName>
    <definedName name="cvvvvvv" localSheetId="0" hidden="1">{#N/A,#N/A,FALSE,"Лист4"}</definedName>
    <definedName name="cvvvvvv" localSheetId="4" hidden="1">{#N/A,#N/A,FALSE,"Лист4"}</definedName>
    <definedName name="cvvvvvv" hidden="1">{#N/A,#N/A,FALSE,"Лист4"}</definedName>
    <definedName name="dc" localSheetId="0" hidden="1">{#N/A,#N/A,FALSE,"Лист4"}</definedName>
    <definedName name="dc" localSheetId="4" hidden="1">{#N/A,#N/A,FALSE,"Лист4"}</definedName>
    <definedName name="dc" hidden="1">{#N/A,#N/A,FALSE,"Лист4"}</definedName>
    <definedName name="dcv" localSheetId="0" hidden="1">{#N/A,#N/A,FALSE,"Лист4"}</definedName>
    <definedName name="dcv" localSheetId="4" hidden="1">{#N/A,#N/A,FALSE,"Лист4"}</definedName>
    <definedName name="dcv" hidden="1">{#N/A,#N/A,FALSE,"Лист4"}</definedName>
    <definedName name="e" localSheetId="0" hidden="1">{#N/A,#N/A,FALSE,"Лист4"}</definedName>
    <definedName name="e" localSheetId="4" hidden="1">{#N/A,#N/A,FALSE,"Лист4"}</definedName>
    <definedName name="e" hidden="1">{#N/A,#N/A,FALSE,"Лист4"}</definedName>
    <definedName name="ea" localSheetId="0" hidden="1">{#N/A,#N/A,FALSE,"Лист4"}</definedName>
    <definedName name="ea" localSheetId="4" hidden="1">{#N/A,#N/A,FALSE,"Лист4"}</definedName>
    <definedName name="ea" hidden="1">{#N/A,#N/A,FALSE,"Лист4"}</definedName>
    <definedName name="ecs" localSheetId="0" hidden="1">{#N/A,#N/A,FALSE,"Лист4"}</definedName>
    <definedName name="ecs" localSheetId="4" hidden="1">{#N/A,#N/A,FALSE,"Лист4"}</definedName>
    <definedName name="ecs" hidden="1">{#N/A,#N/A,FALSE,"Лист4"}</definedName>
    <definedName name="edc" localSheetId="0" hidden="1">{#N/A,#N/A,FALSE,"Лист4"}</definedName>
    <definedName name="edc" localSheetId="4" hidden="1">{#N/A,#N/A,FALSE,"Лист4"}</definedName>
    <definedName name="edc" hidden="1">{#N/A,#N/A,FALSE,"Лист4"}</definedName>
    <definedName name="ee" localSheetId="0" hidden="1">{#N/A,#N/A,FALSE,"Лист4"}</definedName>
    <definedName name="ee" localSheetId="4" hidden="1">{#N/A,#N/A,FALSE,"Лист4"}</definedName>
    <definedName name="ee" hidden="1">{#N/A,#N/A,FALSE,"Лист4"}</definedName>
    <definedName name="eee" localSheetId="0" hidden="1">{#N/A,#N/A,FALSE,"Лист4"}</definedName>
    <definedName name="eee" localSheetId="4" hidden="1">{#N/A,#N/A,FALSE,"Лист4"}</definedName>
    <definedName name="eee" hidden="1">{#N/A,#N/A,FALSE,"Лист4"}</definedName>
    <definedName name="eeee" localSheetId="0" hidden="1">{#N/A,#N/A,FALSE,"Лист4"}</definedName>
    <definedName name="eeee" localSheetId="4" hidden="1">{#N/A,#N/A,FALSE,"Лист4"}</definedName>
    <definedName name="eeee" hidden="1">{#N/A,#N/A,FALSE,"Лист4"}</definedName>
    <definedName name="eeeee" localSheetId="0" hidden="1">{#N/A,#N/A,FALSE,"Лист4"}</definedName>
    <definedName name="eeeee" localSheetId="4" hidden="1">{#N/A,#N/A,FALSE,"Лист4"}</definedName>
    <definedName name="eeeee" hidden="1">{#N/A,#N/A,FALSE,"Лист4"}</definedName>
    <definedName name="eeeeee" localSheetId="0" hidden="1">{#N/A,#N/A,FALSE,"Лист4"}</definedName>
    <definedName name="eeeeee" localSheetId="4" hidden="1">{#N/A,#N/A,FALSE,"Лист4"}</definedName>
    <definedName name="eeeeee" hidden="1">{#N/A,#N/A,FALSE,"Лист4"}</definedName>
    <definedName name="eeeeeeee" localSheetId="0" hidden="1">{#N/A,#N/A,FALSE,"Лист4"}</definedName>
    <definedName name="eeeeeeee" localSheetId="4" hidden="1">{#N/A,#N/A,FALSE,"Лист4"}</definedName>
    <definedName name="eeeeeeee" hidden="1">{#N/A,#N/A,FALSE,"Лист4"}</definedName>
    <definedName name="eeeeeeeee" localSheetId="0" hidden="1">{#N/A,#N/A,FALSE,"Лист4"}</definedName>
    <definedName name="eeeeeeeee" localSheetId="4" hidden="1">{#N/A,#N/A,FALSE,"Лист4"}</definedName>
    <definedName name="eeeeeeeee" hidden="1">{#N/A,#N/A,FALSE,"Лист4"}</definedName>
    <definedName name="eeeeeeeeee" localSheetId="0" hidden="1">{#N/A,#N/A,FALSE,"Лист4"}</definedName>
    <definedName name="eeeeeeeeee" localSheetId="4" hidden="1">{#N/A,#N/A,FALSE,"Лист4"}</definedName>
    <definedName name="eeeeeeeeee" hidden="1">{#N/A,#N/A,FALSE,"Лист4"}</definedName>
    <definedName name="eeeeeeeeeeeeeeeeeeeee" localSheetId="0" hidden="1">{#N/A,#N/A,FALSE,"Лист4"}</definedName>
    <definedName name="eeeeeeeeeeeeeeeeeeeee" localSheetId="4" hidden="1">{#N/A,#N/A,FALSE,"Лист4"}</definedName>
    <definedName name="eeeeeeeeeeeeeeeeeeeee" hidden="1">{#N/A,#N/A,FALSE,"Лист4"}</definedName>
    <definedName name="eeeeeeeeeeeeeeeeeeeeee" localSheetId="0" hidden="1">{#N/A,#N/A,FALSE,"Лист4"}</definedName>
    <definedName name="eeeeeeeeeeeeeeeeeeeeee" localSheetId="4" hidden="1">{#N/A,#N/A,FALSE,"Лист4"}</definedName>
    <definedName name="eeeeeeeeeeeeeeeeeeeeee" hidden="1">{#N/A,#N/A,FALSE,"Лист4"}</definedName>
    <definedName name="eeeeeeeeeeeeeeeeeeeeeee" localSheetId="0" hidden="1">{#N/A,#N/A,FALSE,"Лист4"}</definedName>
    <definedName name="eeeeeeeeeeeeeeeeeeeeeee" localSheetId="4" hidden="1">{#N/A,#N/A,FALSE,"Лист4"}</definedName>
    <definedName name="eeeeeeeeeeeeeeeeeeeeeee" hidden="1">{#N/A,#N/A,FALSE,"Лист4"}</definedName>
    <definedName name="eeeeeeeeeeeeeeeeeeeeeeeeeeeeee" localSheetId="0" hidden="1">{#N/A,#N/A,FALSE,"Лист4"}</definedName>
    <definedName name="eeeeeeeeeeeeeeeeeeeeeeeeeeeeee" localSheetId="4" hidden="1">{#N/A,#N/A,FALSE,"Лист4"}</definedName>
    <definedName name="eeeeeeeeeeeeeeeeeeeeeeeeeeeeee" hidden="1">{#N/A,#N/A,FALSE,"Лист4"}</definedName>
    <definedName name="eeeeeeeeeeeeeeeeeeeeeer" localSheetId="0" hidden="1">{#N/A,#N/A,FALSE,"Лист4"}</definedName>
    <definedName name="eeeeeeeeeeeeeeeeeeeeeer" localSheetId="4" hidden="1">{#N/A,#N/A,FALSE,"Лист4"}</definedName>
    <definedName name="eeeeeeeeeeeeeeeeeeeeeer" hidden="1">{#N/A,#N/A,FALSE,"Лист4"}</definedName>
    <definedName name="ei" localSheetId="0" hidden="1">{#N/A,#N/A,FALSE,"Лист4"}</definedName>
    <definedName name="ei" localSheetId="4" hidden="1">{#N/A,#N/A,FALSE,"Лист4"}</definedName>
    <definedName name="ei" hidden="1">{#N/A,#N/A,FALSE,"Лист4"}</definedName>
    <definedName name="eo" localSheetId="0" hidden="1">{#N/A,#N/A,FALSE,"Лист4"}</definedName>
    <definedName name="eo" localSheetId="4" hidden="1">{#N/A,#N/A,FALSE,"Лист4"}</definedName>
    <definedName name="eo" hidden="1">{#N/A,#N/A,FALSE,"Лист4"}</definedName>
    <definedName name="ep" localSheetId="0" hidden="1">{#N/A,#N/A,FALSE,"Лист4"}</definedName>
    <definedName name="ep" localSheetId="4" hidden="1">{#N/A,#N/A,FALSE,"Лист4"}</definedName>
    <definedName name="ep" hidden="1">{#N/A,#N/A,FALSE,"Лист4"}</definedName>
    <definedName name="eq" localSheetId="0" hidden="1">{#N/A,#N/A,FALSE,"Лист4"}</definedName>
    <definedName name="eq" localSheetId="4" hidden="1">{#N/A,#N/A,FALSE,"Лист4"}</definedName>
    <definedName name="eq" hidden="1">{#N/A,#N/A,FALSE,"Лист4"}</definedName>
    <definedName name="er" localSheetId="0" hidden="1">{#N/A,#N/A,FALSE,"Лист4"}</definedName>
    <definedName name="er" localSheetId="4" hidden="1">{#N/A,#N/A,FALSE,"Лист4"}</definedName>
    <definedName name="er" hidden="1">{#N/A,#N/A,FALSE,"Лист4"}</definedName>
    <definedName name="err" localSheetId="0" hidden="1">{#N/A,#N/A,FALSE,"Лист4"}</definedName>
    <definedName name="err" localSheetId="4" hidden="1">{#N/A,#N/A,FALSE,"Лист4"}</definedName>
    <definedName name="err" hidden="1">{#N/A,#N/A,FALSE,"Лист4"}</definedName>
    <definedName name="es" localSheetId="0" hidden="1">{#N/A,#N/A,FALSE,"Лист4"}</definedName>
    <definedName name="es" localSheetId="4" hidden="1">{#N/A,#N/A,FALSE,"Лист4"}</definedName>
    <definedName name="es" hidden="1">{#N/A,#N/A,FALSE,"Лист4"}</definedName>
    <definedName name="et" localSheetId="0" hidden="1">{#N/A,#N/A,FALSE,"Лист4"}</definedName>
    <definedName name="et" localSheetId="4" hidden="1">{#N/A,#N/A,FALSE,"Лист4"}</definedName>
    <definedName name="et" hidden="1">{#N/A,#N/A,FALSE,"Лист4"}</definedName>
    <definedName name="eu" localSheetId="0" hidden="1">{#N/A,#N/A,FALSE,"Лист4"}</definedName>
    <definedName name="eu" localSheetId="4" hidden="1">{#N/A,#N/A,FALSE,"Лист4"}</definedName>
    <definedName name="eu" hidden="1">{#N/A,#N/A,FALSE,"Лист4"}</definedName>
    <definedName name="ew" localSheetId="0" hidden="1">{#N/A,#N/A,FALSE,"Лист4"}</definedName>
    <definedName name="ew" localSheetId="4" hidden="1">{#N/A,#N/A,FALSE,"Лист4"}</definedName>
    <definedName name="ew" hidden="1">{#N/A,#N/A,FALSE,"Лист4"}</definedName>
    <definedName name="ewq" localSheetId="0" hidden="1">{#N/A,#N/A,FALSE,"Лист4"}</definedName>
    <definedName name="ewq" localSheetId="4" hidden="1">{#N/A,#N/A,FALSE,"Лист4"}</definedName>
    <definedName name="ewq" hidden="1">{#N/A,#N/A,FALSE,"Лист4"}</definedName>
    <definedName name="eww" localSheetId="0" hidden="1">{#N/A,#N/A,FALSE,"Лист4"}</definedName>
    <definedName name="eww" localSheetId="4" hidden="1">{#N/A,#N/A,FALSE,"Лист4"}</definedName>
    <definedName name="eww" hidden="1">{#N/A,#N/A,FALSE,"Лист4"}</definedName>
    <definedName name="ey" localSheetId="0" hidden="1">{#N/A,#N/A,FALSE,"Лист4"}</definedName>
    <definedName name="ey" localSheetId="4" hidden="1">{#N/A,#N/A,FALSE,"Лист4"}</definedName>
    <definedName name="ey" hidden="1">{#N/A,#N/A,FALSE,"Лист4"}</definedName>
    <definedName name="f" localSheetId="0" hidden="1">{#N/A,#N/A,FALSE,"Лист4"}</definedName>
    <definedName name="f" localSheetId="4" hidden="1">{#N/A,#N/A,FALSE,"Лист4"}</definedName>
    <definedName name="f" hidden="1">{#N/A,#N/A,FALSE,"Лист4"}</definedName>
    <definedName name="ff" localSheetId="0" hidden="1">{#N/A,#N/A,FALSE,"Лист4"}</definedName>
    <definedName name="ff" localSheetId="4" hidden="1">{#N/A,#N/A,FALSE,"Лист4"}</definedName>
    <definedName name="ff" hidden="1">{#N/A,#N/A,FALSE,"Лист4"}</definedName>
    <definedName name="fff" localSheetId="0" hidden="1">{#N/A,#N/A,FALSE,"Лист4"}</definedName>
    <definedName name="fff" localSheetId="4" hidden="1">{#N/A,#N/A,FALSE,"Лист4"}</definedName>
    <definedName name="fff" hidden="1">{#N/A,#N/A,FALSE,"Лист4"}</definedName>
    <definedName name="ffff" localSheetId="0" hidden="1">{#N/A,#N/A,FALSE,"Лист4"}</definedName>
    <definedName name="ffff" localSheetId="4" hidden="1">{#N/A,#N/A,FALSE,"Лист4"}</definedName>
    <definedName name="ffff" hidden="1">{#N/A,#N/A,FALSE,"Лист4"}</definedName>
    <definedName name="fffff" localSheetId="0" hidden="1">{#N/A,#N/A,FALSE,"Лист4"}</definedName>
    <definedName name="fffff" localSheetId="4" hidden="1">{#N/A,#N/A,FALSE,"Лист4"}</definedName>
    <definedName name="fffff" hidden="1">{#N/A,#N/A,FALSE,"Лист4"}</definedName>
    <definedName name="ffffffff" localSheetId="0" hidden="1">{#N/A,#N/A,FALSE,"Лист4"}</definedName>
    <definedName name="ffffffff" localSheetId="4" hidden="1">{#N/A,#N/A,FALSE,"Лист4"}</definedName>
    <definedName name="ffffffff" hidden="1">{#N/A,#N/A,FALSE,"Лист4"}</definedName>
    <definedName name="fffffffff" localSheetId="0" hidden="1">{#N/A,#N/A,FALSE,"Лист4"}</definedName>
    <definedName name="fffffffff" localSheetId="4" hidden="1">{#N/A,#N/A,FALSE,"Лист4"}</definedName>
    <definedName name="fffffffff" hidden="1">{#N/A,#N/A,FALSE,"Лист4"}</definedName>
    <definedName name="ffffffffffffff" localSheetId="0" hidden="1">{#N/A,#N/A,FALSE,"Лист4"}</definedName>
    <definedName name="ffffffffffffff" localSheetId="4" hidden="1">{#N/A,#N/A,FALSE,"Лист4"}</definedName>
    <definedName name="ffffffffffffff" hidden="1">{#N/A,#N/A,FALSE,"Лист4"}</definedName>
    <definedName name="fffffffffffffff" localSheetId="0" hidden="1">{#N/A,#N/A,FALSE,"Лист4"}</definedName>
    <definedName name="fffffffffffffff" localSheetId="4" hidden="1">{#N/A,#N/A,FALSE,"Лист4"}</definedName>
    <definedName name="fffffffffffffff" hidden="1">{#N/A,#N/A,FALSE,"Лист4"}</definedName>
    <definedName name="ffffffffffffffffff" localSheetId="0" hidden="1">{#N/A,#N/A,FALSE,"Лист4"}</definedName>
    <definedName name="ffffffffffffffffff" localSheetId="4" hidden="1">{#N/A,#N/A,FALSE,"Лист4"}</definedName>
    <definedName name="ffffffffffffffffff" hidden="1">{#N/A,#N/A,FALSE,"Лист4"}</definedName>
    <definedName name="fffffffffffffffffff" localSheetId="0" hidden="1">{#N/A,#N/A,FALSE,"Лист4"}</definedName>
    <definedName name="fffffffffffffffffff" localSheetId="4" hidden="1">{#N/A,#N/A,FALSE,"Лист4"}</definedName>
    <definedName name="fffffffffffffffffff" hidden="1">{#N/A,#N/A,FALSE,"Лист4"}</definedName>
    <definedName name="fffffffffffffffffffffffffffff" localSheetId="0" hidden="1">{#N/A,#N/A,FALSE,"Лист4"}</definedName>
    <definedName name="fffffffffffffffffffffffffffff" localSheetId="4" hidden="1">{#N/A,#N/A,FALSE,"Лист4"}</definedName>
    <definedName name="fffffffffffffffffffffffffffff" hidden="1">{#N/A,#N/A,FALSE,"Лист4"}</definedName>
    <definedName name="fffffffffffffffffffffffffffffff" localSheetId="0" hidden="1">{#N/A,#N/A,FALSE,"Лист4"}</definedName>
    <definedName name="fffffffffffffffffffffffffffffff" localSheetId="4" hidden="1">{#N/A,#N/A,FALSE,"Лист4"}</definedName>
    <definedName name="fffffffffffffffffffffffffffffff" hidden="1">{#N/A,#N/A,FALSE,"Лист4"}</definedName>
    <definedName name="fo" localSheetId="0" hidden="1">{#N/A,#N/A,FALSE,"Лист4"}</definedName>
    <definedName name="fo" localSheetId="4" hidden="1">{#N/A,#N/A,FALSE,"Лист4"}</definedName>
    <definedName name="fo" hidden="1">{#N/A,#N/A,FALSE,"Лист4"}</definedName>
    <definedName name="gfd" localSheetId="0" hidden="1">{#N/A,#N/A,FALSE,"Лист4"}</definedName>
    <definedName name="gfd" localSheetId="4" hidden="1">{#N/A,#N/A,FALSE,"Лист4"}</definedName>
    <definedName name="gfd" hidden="1">{#N/A,#N/A,FALSE,"Лист4"}</definedName>
    <definedName name="hg" localSheetId="0" hidden="1">{#N/A,#N/A,FALSE,"Лист4"}</definedName>
    <definedName name="hg" localSheetId="4" hidden="1">{#N/A,#N/A,FALSE,"Лист4"}</definedName>
    <definedName name="hg" hidden="1">{#N/A,#N/A,FALSE,"Лист4"}</definedName>
    <definedName name="hp" localSheetId="0" hidden="1">{#N/A,#N/A,FALSE,"Лист4"}</definedName>
    <definedName name="hp" localSheetId="4" hidden="1">{#N/A,#N/A,FALSE,"Лист4"}</definedName>
    <definedName name="hp" hidden="1">{#N/A,#N/A,FALSE,"Лист4"}</definedName>
    <definedName name="ies" localSheetId="0" hidden="1">{#N/A,#N/A,FALSE,"Лист4"}</definedName>
    <definedName name="ies" localSheetId="4" hidden="1">{#N/A,#N/A,FALSE,"Лист4"}</definedName>
    <definedName name="ies" hidden="1">{#N/A,#N/A,FALSE,"Лист4"}</definedName>
    <definedName name="ik" localSheetId="0" hidden="1">{#N/A,#N/A,FALSE,"Лист4"}</definedName>
    <definedName name="ik" localSheetId="4" hidden="1">{#N/A,#N/A,FALSE,"Лист4"}</definedName>
    <definedName name="ik" hidden="1">{#N/A,#N/A,FALSE,"Лист4"}</definedName>
    <definedName name="j" localSheetId="0" hidden="1">{#N/A,#N/A,FALSE,"Лист4"}</definedName>
    <definedName name="j" localSheetId="4" hidden="1">{#N/A,#N/A,FALSE,"Лист4"}</definedName>
    <definedName name="j" hidden="1">{#N/A,#N/A,FALSE,"Лист4"}</definedName>
    <definedName name="jh" localSheetId="0" hidden="1">{#N/A,#N/A,FALSE,"Лист4"}</definedName>
    <definedName name="jh" localSheetId="4" hidden="1">{#N/A,#N/A,FALSE,"Лист4"}</definedName>
    <definedName name="jh" hidden="1">{#N/A,#N/A,FALSE,"Лист4"}</definedName>
    <definedName name="jhl" localSheetId="0" hidden="1">{#N/A,#N/A,FALSE,"Лист4"}</definedName>
    <definedName name="jhl" localSheetId="4" hidden="1">{#N/A,#N/A,FALSE,"Лист4"}</definedName>
    <definedName name="jhl" hidden="1">{#N/A,#N/A,FALSE,"Лист4"}</definedName>
    <definedName name="jjjjjjjjjjjjjjjjjjjjjjjjjjjjjjj" localSheetId="0" hidden="1">{#N/A,#N/A,FALSE,"Лист4"}</definedName>
    <definedName name="jjjjjjjjjjjjjjjjjjjjjjjjjjjjjjj" localSheetId="4" hidden="1">{#N/A,#N/A,FALSE,"Лист4"}</definedName>
    <definedName name="jjjjjjjjjjjjjjjjjjjjjjjjjjjjjjj" hidden="1">{#N/A,#N/A,FALSE,"Лист4"}</definedName>
    <definedName name="jjjjjjjjjjjjjjjjjjjjjjjjjjjjjjjjjjjjjjjjjjj" localSheetId="0" hidden="1">{#N/A,#N/A,FALSE,"Лист4"}</definedName>
    <definedName name="jjjjjjjjjjjjjjjjjjjjjjjjjjjjjjjjjjjjjjjjjjj" localSheetId="4" hidden="1">{#N/A,#N/A,FALSE,"Лист4"}</definedName>
    <definedName name="jjjjjjjjjjjjjjjjjjjjjjjjjjjjjjjjjjjjjjjjjjj" hidden="1">{#N/A,#N/A,FALSE,"Лист4"}</definedName>
    <definedName name="jxq" localSheetId="0" hidden="1">{#N/A,#N/A,FALSE,"Лист4"}</definedName>
    <definedName name="jxq" localSheetId="4" hidden="1">{#N/A,#N/A,FALSE,"Лист4"}</definedName>
    <definedName name="jxq" hidden="1">{#N/A,#N/A,FALSE,"Лист4"}</definedName>
    <definedName name="k" localSheetId="0" hidden="1">{#N/A,#N/A,FALSE,"Лист4"}</definedName>
    <definedName name="k" localSheetId="4" hidden="1">{#N/A,#N/A,FALSE,"Лист4"}</definedName>
    <definedName name="k" hidden="1">{#N/A,#N/A,FALSE,"Лист4"}</definedName>
    <definedName name="kjh" localSheetId="0" hidden="1">{#N/A,#N/A,FALSE,"Лист4"}</definedName>
    <definedName name="kjh" localSheetId="4" hidden="1">{#N/A,#N/A,FALSE,"Лист4"}</definedName>
    <definedName name="kjh" hidden="1">{#N/A,#N/A,FALSE,"Лист4"}</definedName>
    <definedName name="kk" localSheetId="0" hidden="1">{#N/A,#N/A,FALSE,"Лист4"}</definedName>
    <definedName name="kk" localSheetId="4" hidden="1">{#N/A,#N/A,FALSE,"Лист4"}</definedName>
    <definedName name="kk" hidden="1">{#N/A,#N/A,FALSE,"Лист4"}</definedName>
    <definedName name="kkk" localSheetId="0" hidden="1">{#N/A,#N/A,FALSE,"Лист4"}</definedName>
    <definedName name="kkk" localSheetId="4" hidden="1">{#N/A,#N/A,FALSE,"Лист4"}</definedName>
    <definedName name="kkk" hidden="1">{#N/A,#N/A,FALSE,"Лист4"}</definedName>
    <definedName name="kkkkk" localSheetId="0" hidden="1">{#N/A,#N/A,FALSE,"Лист4"}</definedName>
    <definedName name="kkkkk" localSheetId="4" hidden="1">{#N/A,#N/A,FALSE,"Лист4"}</definedName>
    <definedName name="kkkkk" hidden="1">{#N/A,#N/A,FALSE,"Лист4"}</definedName>
    <definedName name="kkkkkk" localSheetId="0" hidden="1">{#N/A,#N/A,FALSE,"Лист4"}</definedName>
    <definedName name="kkkkkk" localSheetId="4" hidden="1">{#N/A,#N/A,FALSE,"Лист4"}</definedName>
    <definedName name="kkkkkk" hidden="1">{#N/A,#N/A,FALSE,"Лист4"}</definedName>
    <definedName name="kkkkkkk" localSheetId="0" hidden="1">{#N/A,#N/A,FALSE,"Лист4"}</definedName>
    <definedName name="kkkkkkk" localSheetId="4" hidden="1">{#N/A,#N/A,FALSE,"Лист4"}</definedName>
    <definedName name="kkkkkkk" hidden="1">{#N/A,#N/A,FALSE,"Лист4"}</definedName>
    <definedName name="kkkkkkkk" localSheetId="0" hidden="1">{#N/A,#N/A,FALSE,"Лист4"}</definedName>
    <definedName name="kkkkkkkk" localSheetId="4" hidden="1">{#N/A,#N/A,FALSE,"Лист4"}</definedName>
    <definedName name="kkkkkkkk" hidden="1">{#N/A,#N/A,FALSE,"Лист4"}</definedName>
    <definedName name="kkkkkkkkkk" localSheetId="0" hidden="1">{#N/A,#N/A,FALSE,"Лист4"}</definedName>
    <definedName name="kkkkkkkkkk" localSheetId="4" hidden="1">{#N/A,#N/A,FALSE,"Лист4"}</definedName>
    <definedName name="kkkkkkkkkk" hidden="1">{#N/A,#N/A,FALSE,"Лист4"}</definedName>
    <definedName name="kkkkkkkkkkkkkkk" localSheetId="0" hidden="1">{#N/A,#N/A,FALSE,"Лист4"}</definedName>
    <definedName name="kkkkkkkkkkkkkkk" localSheetId="4" hidden="1">{#N/A,#N/A,FALSE,"Лист4"}</definedName>
    <definedName name="kkkkkkkkkkkkkkk" hidden="1">{#N/A,#N/A,FALSE,"Лист4"}</definedName>
    <definedName name="kkkkkkkkkkkkkkkkkkkkk" localSheetId="0" hidden="1">{#N/A,#N/A,FALSE,"Лист4"}</definedName>
    <definedName name="kkkkkkkkkkkkkkkkkkkkk" localSheetId="4" hidden="1">{#N/A,#N/A,FALSE,"Лист4"}</definedName>
    <definedName name="kkkkkkkkkkkkkkkkkkkkk" hidden="1">{#N/A,#N/A,FALSE,"Лист4"}</definedName>
    <definedName name="kl" localSheetId="0" hidden="1">{#N/A,#N/A,FALSE,"Лист4"}</definedName>
    <definedName name="kl" localSheetId="4" hidden="1">{#N/A,#N/A,FALSE,"Лист4"}</definedName>
    <definedName name="kl" hidden="1">{#N/A,#N/A,FALSE,"Лист4"}</definedName>
    <definedName name="kla" localSheetId="0" hidden="1">{#N/A,#N/A,FALSE,"Лист4"}</definedName>
    <definedName name="kla" localSheetId="4" hidden="1">{#N/A,#N/A,FALSE,"Лист4"}</definedName>
    <definedName name="kla" hidden="1">{#N/A,#N/A,FALSE,"Лист4"}</definedName>
    <definedName name="kll" localSheetId="0" hidden="1">{#N/A,#N/A,FALSE,"Лист4"}</definedName>
    <definedName name="kll" localSheetId="4" hidden="1">{#N/A,#N/A,FALSE,"Лист4"}</definedName>
    <definedName name="kll" hidden="1">{#N/A,#N/A,FALSE,"Лист4"}</definedName>
    <definedName name="lcn" localSheetId="0" hidden="1">{#N/A,#N/A,FALSE,"Лист4"}</definedName>
    <definedName name="lcn" localSheetId="4" hidden="1">{#N/A,#N/A,FALSE,"Лист4"}</definedName>
    <definedName name="lcn" hidden="1">{#N/A,#N/A,FALSE,"Лист4"}</definedName>
    <definedName name="lf" localSheetId="0" hidden="1">{#N/A,#N/A,FALSE,"Лист4"}</definedName>
    <definedName name="lf" localSheetId="4" hidden="1">{#N/A,#N/A,FALSE,"Лист4"}</definedName>
    <definedName name="lf" hidden="1">{#N/A,#N/A,FALSE,"Лист4"}</definedName>
    <definedName name="lk" localSheetId="0" hidden="1">{#N/A,#N/A,FALSE,"Лист4"}</definedName>
    <definedName name="lk" localSheetId="4" hidden="1">{#N/A,#N/A,FALSE,"Лист4"}</definedName>
    <definedName name="lk" hidden="1">{#N/A,#N/A,FALSE,"Лист4"}</definedName>
    <definedName name="ll" localSheetId="0" hidden="1">{#N/A,#N/A,FALSE,"Лист4"}</definedName>
    <definedName name="ll" localSheetId="4" hidden="1">{#N/A,#N/A,FALSE,"Лист4"}</definedName>
    <definedName name="ll" hidden="1">{#N/A,#N/A,FALSE,"Лист4"}</definedName>
    <definedName name="lllllllllllllll" localSheetId="0" hidden="1">{#N/A,#N/A,FALSE,"Лист4"}</definedName>
    <definedName name="lllllllllllllll" localSheetId="4" hidden="1">{#N/A,#N/A,FALSE,"Лист4"}</definedName>
    <definedName name="lllllllllllllll" hidden="1">{#N/A,#N/A,FALSE,"Лист4"}</definedName>
    <definedName name="lllllllllllllllllllllll" localSheetId="0" hidden="1">{#N/A,#N/A,FALSE,"Лист4"}</definedName>
    <definedName name="lllllllllllllllllllllll" localSheetId="4" hidden="1">{#N/A,#N/A,FALSE,"Лист4"}</definedName>
    <definedName name="lllllllllllllllllllllll" hidden="1">{#N/A,#N/A,FALSE,"Лист4"}</definedName>
    <definedName name="lllllllllllllllllllllllllllllllllllllllllllllll" localSheetId="0" hidden="1">{#N/A,#N/A,FALSE,"Лист4"}</definedName>
    <definedName name="lllllllllllllllllllllllllllllllllllllllllllllll" localSheetId="4" hidden="1">{#N/A,#N/A,FALSE,"Лист4"}</definedName>
    <definedName name="lllllllllllllllllllllllllllllllllllllllllllllll" hidden="1">{#N/A,#N/A,FALSE,"Лист4"}</definedName>
    <definedName name="mb" localSheetId="0" hidden="1">{#N/A,#N/A,FALSE,"Лист4"}</definedName>
    <definedName name="mb" localSheetId="4" hidden="1">{#N/A,#N/A,FALSE,"Лист4"}</definedName>
    <definedName name="mb" hidden="1">{#N/A,#N/A,FALSE,"Лист4"}</definedName>
    <definedName name="mi" localSheetId="0" hidden="1">{#N/A,#N/A,FALSE,"Лист4"}</definedName>
    <definedName name="mi" localSheetId="4" hidden="1">{#N/A,#N/A,FALSE,"Лист4"}</definedName>
    <definedName name="mi" hidden="1">{#N/A,#N/A,FALSE,"Лист4"}</definedName>
    <definedName name="n" localSheetId="0" hidden="1">{#N/A,#N/A,FALSE,"Лист4"}</definedName>
    <definedName name="n" localSheetId="4" hidden="1">{#N/A,#N/A,FALSE,"Лист4"}</definedName>
    <definedName name="n" hidden="1">{#N/A,#N/A,FALSE,"Лист4"}</definedName>
    <definedName name="ne" localSheetId="0" hidden="1">{#N/A,#N/A,FALSE,"Лист4"}</definedName>
    <definedName name="ne" localSheetId="4" hidden="1">{#N/A,#N/A,FALSE,"Лист4"}</definedName>
    <definedName name="ne" hidden="1">{#N/A,#N/A,FALSE,"Лист4"}</definedName>
    <definedName name="ni" localSheetId="0" hidden="1">{#N/A,#N/A,FALSE,"Лист4"}</definedName>
    <definedName name="ni" localSheetId="4" hidden="1">{#N/A,#N/A,FALSE,"Лист4"}</definedName>
    <definedName name="ni" hidden="1">{#N/A,#N/A,FALSE,"Лист4"}</definedName>
    <definedName name="nm" localSheetId="0" hidden="1">{#N/A,#N/A,FALSE,"Лист4"}</definedName>
    <definedName name="nm" localSheetId="4" hidden="1">{#N/A,#N/A,FALSE,"Лист4"}</definedName>
    <definedName name="nm" hidden="1">{#N/A,#N/A,FALSE,"Лист4"}</definedName>
    <definedName name="nmmmmmmmmmmmm" localSheetId="0" hidden="1">{#N/A,#N/A,FALSE,"Лист4"}</definedName>
    <definedName name="nmmmmmmmmmmmm" localSheetId="4" hidden="1">{#N/A,#N/A,FALSE,"Лист4"}</definedName>
    <definedName name="nmmmmmmmmmmmm" hidden="1">{#N/A,#N/A,FALSE,"Лист4"}</definedName>
    <definedName name="nmnm" localSheetId="0" hidden="1">{#N/A,#N/A,FALSE,"Лист4"}</definedName>
    <definedName name="nmnm" localSheetId="4" hidden="1">{#N/A,#N/A,FALSE,"Лист4"}</definedName>
    <definedName name="nmnm" hidden="1">{#N/A,#N/A,FALSE,"Лист4"}</definedName>
    <definedName name="nnnn" localSheetId="0" hidden="1">{#N/A,#N/A,FALSE,"Лист4"}</definedName>
    <definedName name="nnnn" localSheetId="4" hidden="1">{#N/A,#N/A,FALSE,"Лист4"}</definedName>
    <definedName name="nnnn" hidden="1">{#N/A,#N/A,FALSE,"Лист4"}</definedName>
    <definedName name="nnnnn" localSheetId="0" hidden="1">{#N/A,#N/A,FALSE,"Лист4"}</definedName>
    <definedName name="nnnnn" localSheetId="4" hidden="1">{#N/A,#N/A,FALSE,"Лист4"}</definedName>
    <definedName name="nnnnn" hidden="1">{#N/A,#N/A,FALSE,"Лист4"}</definedName>
    <definedName name="nnnnnn" localSheetId="0" hidden="1">{#N/A,#N/A,FALSE,"Лист4"}</definedName>
    <definedName name="nnnnnn" localSheetId="4" hidden="1">{#N/A,#N/A,FALSE,"Лист4"}</definedName>
    <definedName name="nnnnnn" hidden="1">{#N/A,#N/A,FALSE,"Лист4"}</definedName>
    <definedName name="nnnnnnn" localSheetId="0" hidden="1">{#N/A,#N/A,FALSE,"Лист4"}</definedName>
    <definedName name="nnnnnnn" localSheetId="4" hidden="1">{#N/A,#N/A,FALSE,"Лист4"}</definedName>
    <definedName name="nnnnnnn" hidden="1">{#N/A,#N/A,FALSE,"Лист4"}</definedName>
    <definedName name="nnnnnnnnnnnn" localSheetId="0" hidden="1">{#N/A,#N/A,FALSE,"Лист4"}</definedName>
    <definedName name="nnnnnnnnnnnn" localSheetId="4" hidden="1">{#N/A,#N/A,FALSE,"Лист4"}</definedName>
    <definedName name="nnnnnnnnnnnn" hidden="1">{#N/A,#N/A,FALSE,"Лист4"}</definedName>
    <definedName name="nnnnnnnnnnnnnnnnnnnnnnn" localSheetId="0" hidden="1">{#N/A,#N/A,FALSE,"Лист4"}</definedName>
    <definedName name="nnnnnnnnnnnnnnnnnnnnnnn" localSheetId="4" hidden="1">{#N/A,#N/A,FALSE,"Лист4"}</definedName>
    <definedName name="nnnnnnnnnnnnnnnnnnnnnnn" hidden="1">{#N/A,#N/A,FALSE,"Лист4"}</definedName>
    <definedName name="nnnnnnnnnnnnnnnnnnnnnnnnnnn" localSheetId="0" hidden="1">{#N/A,#N/A,FALSE,"Лист4"}</definedName>
    <definedName name="nnnnnnnnnnnnnnnnnnnnnnnnnnn" localSheetId="4" hidden="1">{#N/A,#N/A,FALSE,"Лист4"}</definedName>
    <definedName name="nnnnnnnnnnnnnnnnnnnnnnnnnnn" hidden="1">{#N/A,#N/A,FALSE,"Лист4"}</definedName>
    <definedName name="nnnnnnnnnnnnnnnnnnnnnnnnnnnnnn" localSheetId="0" hidden="1">{#N/A,#N/A,FALSE,"Лист4"}</definedName>
    <definedName name="nnnnnnnnnnnnnnnnnnnnnnnnnnnnnn" localSheetId="4" hidden="1">{#N/A,#N/A,FALSE,"Лист4"}</definedName>
    <definedName name="nnnnnnnnnnnnnnnnnnnnnnnnnnnnnn" hidden="1">{#N/A,#N/A,FALSE,"Лист4"}</definedName>
    <definedName name="nnnnnnnnnnnnnnnnnnnnnnnnnnnnnnnnnnn" localSheetId="0" hidden="1">{#N/A,#N/A,FALSE,"Лист4"}</definedName>
    <definedName name="nnnnnnnnnnnnnnnnnnnnnnnnnnnnnnnnnnn" localSheetId="4" hidden="1">{#N/A,#N/A,FALSE,"Лист4"}</definedName>
    <definedName name="nnnnnnnnnnnnnnnnnnnnnnnnnnnnnnnnnnn" hidden="1">{#N/A,#N/A,FALSE,"Лист4"}</definedName>
    <definedName name="nnnnnnnnnnnnnnnnnnnnnnnnnnnnnnnnnnnnnn" localSheetId="0" hidden="1">{#N/A,#N/A,FALSE,"Лист4"}</definedName>
    <definedName name="nnnnnnnnnnnnnnnnnnnnnnnnnnnnnnnnnnnnnn" localSheetId="4" hidden="1">{#N/A,#N/A,FALSE,"Лист4"}</definedName>
    <definedName name="nnnnnnnnnnnnnnnnnnnnnnnnnnnnnnnnnnnnnn" hidden="1">{#N/A,#N/A,FALSE,"Лист4"}</definedName>
    <definedName name="oa" localSheetId="0" hidden="1">{#N/A,#N/A,FALSE,"Лист4"}</definedName>
    <definedName name="oa" localSheetId="4" hidden="1">{#N/A,#N/A,FALSE,"Лист4"}</definedName>
    <definedName name="oa" hidden="1">{#N/A,#N/A,FALSE,"Лист4"}</definedName>
    <definedName name="oer" localSheetId="0" hidden="1">{#N/A,#N/A,FALSE,"Лист4"}</definedName>
    <definedName name="oer" localSheetId="4" hidden="1">{#N/A,#N/A,FALSE,"Лист4"}</definedName>
    <definedName name="oer" hidden="1">{#N/A,#N/A,FALSE,"Лист4"}</definedName>
    <definedName name="of" localSheetId="0" hidden="1">{#N/A,#N/A,FALSE,"Лист4"}</definedName>
    <definedName name="of" localSheetId="4" hidden="1">{#N/A,#N/A,FALSE,"Лист4"}</definedName>
    <definedName name="of" hidden="1">{#N/A,#N/A,FALSE,"Лист4"}</definedName>
    <definedName name="ooooooo" localSheetId="0" hidden="1">{#N/A,#N/A,FALSE,"Лист4"}</definedName>
    <definedName name="ooooooo" localSheetId="4" hidden="1">{#N/A,#N/A,FALSE,"Лист4"}</definedName>
    <definedName name="ooooooo" hidden="1">{#N/A,#N/A,FALSE,"Лист4"}</definedName>
    <definedName name="ooooooooo" localSheetId="0" hidden="1">{#N/A,#N/A,FALSE,"Лист4"}</definedName>
    <definedName name="ooooooooo" localSheetId="4" hidden="1">{#N/A,#N/A,FALSE,"Лист4"}</definedName>
    <definedName name="ooooooooo" hidden="1">{#N/A,#N/A,FALSE,"Лист4"}</definedName>
    <definedName name="ooooooooooo" localSheetId="0" hidden="1">{#N/A,#N/A,FALSE,"Лист4"}</definedName>
    <definedName name="ooooooooooo" localSheetId="4" hidden="1">{#N/A,#N/A,FALSE,"Лист4"}</definedName>
    <definedName name="ooooooooooo" hidden="1">{#N/A,#N/A,FALSE,"Лист4"}</definedName>
    <definedName name="oooooooooooooo" localSheetId="0" hidden="1">{#N/A,#N/A,FALSE,"Лист4"}</definedName>
    <definedName name="oooooooooooooo" localSheetId="4" hidden="1">{#N/A,#N/A,FALSE,"Лист4"}</definedName>
    <definedName name="oooooooooooooo" hidden="1">{#N/A,#N/A,FALSE,"Лист4"}</definedName>
    <definedName name="oooooooooooooooooooo" localSheetId="0" hidden="1">{#N/A,#N/A,FALSE,"Лист4"}</definedName>
    <definedName name="oooooooooooooooooooo" localSheetId="4" hidden="1">{#N/A,#N/A,FALSE,"Лист4"}</definedName>
    <definedName name="oooooooooooooooooooo" hidden="1">{#N/A,#N/A,FALSE,"Лист4"}</definedName>
    <definedName name="oooooooooooooooooooooooooooo" localSheetId="0" hidden="1">{#N/A,#N/A,FALSE,"Лист4"}</definedName>
    <definedName name="oooooooooooooooooooooooooooo" localSheetId="4" hidden="1">{#N/A,#N/A,FALSE,"Лист4"}</definedName>
    <definedName name="oooooooooooooooooooooooooooo" hidden="1">{#N/A,#N/A,FALSE,"Лист4"}</definedName>
    <definedName name="ooooooooooooooooooooooooooooooooo" localSheetId="0" hidden="1">{#N/A,#N/A,FALSE,"Лист4"}</definedName>
    <definedName name="ooooooooooooooooooooooooooooooooo" localSheetId="4" hidden="1">{#N/A,#N/A,FALSE,"Лист4"}</definedName>
    <definedName name="ooooooooooooooooooooooooooooooooo" hidden="1">{#N/A,#N/A,FALSE,"Лист4"}</definedName>
    <definedName name="op" localSheetId="0" hidden="1">{#N/A,#N/A,FALSE,"Лист4"}</definedName>
    <definedName name="op" localSheetId="4" hidden="1">{#N/A,#N/A,FALSE,"Лист4"}</definedName>
    <definedName name="op" hidden="1">{#N/A,#N/A,FALSE,"Лист4"}</definedName>
    <definedName name="or" localSheetId="0" hidden="1">{#N/A,#N/A,FALSE,"Лист4"}</definedName>
    <definedName name="or" localSheetId="4" hidden="1">{#N/A,#N/A,FALSE,"Лист4"}</definedName>
    <definedName name="or" hidden="1">{#N/A,#N/A,FALSE,"Лист4"}</definedName>
    <definedName name="p" localSheetId="0" hidden="1">{#N/A,#N/A,FALSE,"Лист4"}</definedName>
    <definedName name="p" localSheetId="4" hidden="1">{#N/A,#N/A,FALSE,"Лист4"}</definedName>
    <definedName name="p" hidden="1">{#N/A,#N/A,FALSE,"Лист4"}</definedName>
    <definedName name="pg" localSheetId="0" hidden="1">{#N/A,#N/A,FALSE,"Лист4"}</definedName>
    <definedName name="pg" localSheetId="4" hidden="1">{#N/A,#N/A,FALSE,"Лист4"}</definedName>
    <definedName name="pg" hidden="1">{#N/A,#N/A,FALSE,"Лист4"}</definedName>
    <definedName name="pppp" localSheetId="0" hidden="1">{#N/A,#N/A,FALSE,"Лист4"}</definedName>
    <definedName name="pppp" localSheetId="4" hidden="1">{#N/A,#N/A,FALSE,"Лист4"}</definedName>
    <definedName name="pppp" hidden="1">{#N/A,#N/A,FALSE,"Лист4"}</definedName>
    <definedName name="ppppppppp" localSheetId="0" hidden="1">{#N/A,#N/A,FALSE,"Лист4"}</definedName>
    <definedName name="ppppppppp" localSheetId="4" hidden="1">{#N/A,#N/A,FALSE,"Лист4"}</definedName>
    <definedName name="ppppppppp" hidden="1">{#N/A,#N/A,FALSE,"Лист4"}</definedName>
    <definedName name="pppppppppp" localSheetId="0" hidden="1">{#N/A,#N/A,FALSE,"Лист4"}</definedName>
    <definedName name="pppppppppp" localSheetId="4" hidden="1">{#N/A,#N/A,FALSE,"Лист4"}</definedName>
    <definedName name="pppppppppp" hidden="1">{#N/A,#N/A,FALSE,"Лист4"}</definedName>
    <definedName name="pppppppppppp" localSheetId="0" hidden="1">{#N/A,#N/A,FALSE,"Лист4"}</definedName>
    <definedName name="pppppppppppp" localSheetId="4" hidden="1">{#N/A,#N/A,FALSE,"Лист4"}</definedName>
    <definedName name="pppppppppppp" hidden="1">{#N/A,#N/A,FALSE,"Лист4"}</definedName>
    <definedName name="ppppppppppppp" localSheetId="0" hidden="1">{#N/A,#N/A,FALSE,"Лист4"}</definedName>
    <definedName name="ppppppppppppp" localSheetId="4" hidden="1">{#N/A,#N/A,FALSE,"Лист4"}</definedName>
    <definedName name="ppppppppppppp" hidden="1">{#N/A,#N/A,FALSE,"Лист4"}</definedName>
    <definedName name="ppppppppppppppp" localSheetId="0" hidden="1">{#N/A,#N/A,FALSE,"Лист4"}</definedName>
    <definedName name="ppppppppppppppp" localSheetId="4" hidden="1">{#N/A,#N/A,FALSE,"Лист4"}</definedName>
    <definedName name="ppppppppppppppp" hidden="1">{#N/A,#N/A,FALSE,"Лист4"}</definedName>
    <definedName name="pppppppppppppppp" localSheetId="0" hidden="1">{#N/A,#N/A,FALSE,"Лист4"}</definedName>
    <definedName name="pppppppppppppppp" localSheetId="4" hidden="1">{#N/A,#N/A,FALSE,"Лист4"}</definedName>
    <definedName name="pppppppppppppppp" hidden="1">{#N/A,#N/A,FALSE,"Лист4"}</definedName>
    <definedName name="pppppppppppppppppp" localSheetId="0" hidden="1">{#N/A,#N/A,FALSE,"Лист4"}</definedName>
    <definedName name="pppppppppppppppppp" localSheetId="4" hidden="1">{#N/A,#N/A,FALSE,"Лист4"}</definedName>
    <definedName name="pppppppppppppppppp" hidden="1">{#N/A,#N/A,FALSE,"Лист4"}</definedName>
    <definedName name="ppppppppppppppppppp" localSheetId="0" hidden="1">{#N/A,#N/A,FALSE,"Лист4"}</definedName>
    <definedName name="ppppppppppppppppppp" localSheetId="4" hidden="1">{#N/A,#N/A,FALSE,"Лист4"}</definedName>
    <definedName name="ppppppppppppppppppp" hidden="1">{#N/A,#N/A,FALSE,"Лист4"}</definedName>
    <definedName name="pppppppppppppppppppppppp" localSheetId="0" hidden="1">{#N/A,#N/A,FALSE,"Лист4"}</definedName>
    <definedName name="pppppppppppppppppppppppp" localSheetId="4" hidden="1">{#N/A,#N/A,FALSE,"Лист4"}</definedName>
    <definedName name="pppppppppppppppppppppppp" hidden="1">{#N/A,#N/A,FALSE,"Лист4"}</definedName>
    <definedName name="ppppppppppppppppppppppppp" localSheetId="0" hidden="1">{#N/A,#N/A,FALSE,"Лист4"}</definedName>
    <definedName name="ppppppppppppppppppppppppp" localSheetId="4" hidden="1">{#N/A,#N/A,FALSE,"Лист4"}</definedName>
    <definedName name="ppppppppppppppppppppppppp" hidden="1">{#N/A,#N/A,FALSE,"Лист4"}</definedName>
    <definedName name="pppppppppppppppppppppppppp" localSheetId="0" hidden="1">{#N/A,#N/A,FALSE,"Лист4"}</definedName>
    <definedName name="pppppppppppppppppppppppppp" localSheetId="4" hidden="1">{#N/A,#N/A,FALSE,"Лист4"}</definedName>
    <definedName name="pppppppppppppppppppppppppp" hidden="1">{#N/A,#N/A,FALSE,"Лист4"}</definedName>
    <definedName name="ppppppppppppppppppppppppppp" localSheetId="0" hidden="1">{#N/A,#N/A,FALSE,"Лист4"}</definedName>
    <definedName name="ppppppppppppppppppppppppppp" localSheetId="4" hidden="1">{#N/A,#N/A,FALSE,"Лист4"}</definedName>
    <definedName name="ppppppppppppppppppppppppppp" hidden="1">{#N/A,#N/A,FALSE,"Лист4"}</definedName>
    <definedName name="pq" localSheetId="0" hidden="1">{#N/A,#N/A,FALSE,"Лист4"}</definedName>
    <definedName name="pq" localSheetId="4" hidden="1">{#N/A,#N/A,FALSE,"Лист4"}</definedName>
    <definedName name="pq" hidden="1">{#N/A,#N/A,FALSE,"Лист4"}</definedName>
    <definedName name="q" localSheetId="0" hidden="1">{#N/A,#N/A,FALSE,"Лист4"}</definedName>
    <definedName name="q" localSheetId="4" hidden="1">{#N/A,#N/A,FALSE,"Лист4"}</definedName>
    <definedName name="q" hidden="1">{#N/A,#N/A,FALSE,"Лист4"}</definedName>
    <definedName name="qa" localSheetId="0" hidden="1">{#N/A,#N/A,FALSE,"Лист4"}</definedName>
    <definedName name="qa" localSheetId="4" hidden="1">{#N/A,#N/A,FALSE,"Лист4"}</definedName>
    <definedName name="qa" hidden="1">{#N/A,#N/A,FALSE,"Лист4"}</definedName>
    <definedName name="qaa" localSheetId="0" hidden="1">{#N/A,#N/A,FALSE,"Лист4"}</definedName>
    <definedName name="qaa" localSheetId="4" hidden="1">{#N/A,#N/A,FALSE,"Лист4"}</definedName>
    <definedName name="qaa" hidden="1">{#N/A,#N/A,FALSE,"Лист4"}</definedName>
    <definedName name="qaz" localSheetId="0" hidden="1">{#N/A,#N/A,FALSE,"Лист4"}</definedName>
    <definedName name="qaz" localSheetId="4" hidden="1">{#N/A,#N/A,FALSE,"Лист4"}</definedName>
    <definedName name="qaz" hidden="1">{#N/A,#N/A,FALSE,"Лист4"}</definedName>
    <definedName name="qe" localSheetId="0" hidden="1">{#N/A,#N/A,FALSE,"Лист4"}</definedName>
    <definedName name="qe" localSheetId="4" hidden="1">{#N/A,#N/A,FALSE,"Лист4"}</definedName>
    <definedName name="qe" hidden="1">{#N/A,#N/A,FALSE,"Лист4"}</definedName>
    <definedName name="qee" localSheetId="0" hidden="1">{#N/A,#N/A,FALSE,"Лист4"}</definedName>
    <definedName name="qee" localSheetId="4" hidden="1">{#N/A,#N/A,FALSE,"Лист4"}</definedName>
    <definedName name="qee" hidden="1">{#N/A,#N/A,FALSE,"Лист4"}</definedName>
    <definedName name="qi" localSheetId="0" hidden="1">{#N/A,#N/A,FALSE,"Лист4"}</definedName>
    <definedName name="qi" localSheetId="4" hidden="1">{#N/A,#N/A,FALSE,"Лист4"}</definedName>
    <definedName name="qi" hidden="1">{#N/A,#N/A,FALSE,"Лист4"}</definedName>
    <definedName name="ql" localSheetId="0" hidden="1">{#N/A,#N/A,FALSE,"Лист4"}</definedName>
    <definedName name="ql" localSheetId="4" hidden="1">{#N/A,#N/A,FALSE,"Лист4"}</definedName>
    <definedName name="ql" hidden="1">{#N/A,#N/A,FALSE,"Лист4"}</definedName>
    <definedName name="qmn" localSheetId="0" hidden="1">{#N/A,#N/A,FALSE,"Лист4"}</definedName>
    <definedName name="qmn" localSheetId="4" hidden="1">{#N/A,#N/A,FALSE,"Лист4"}</definedName>
    <definedName name="qmn" hidden="1">{#N/A,#N/A,FALSE,"Лист4"}</definedName>
    <definedName name="qo" localSheetId="0" hidden="1">{#N/A,#N/A,FALSE,"Лист4"}</definedName>
    <definedName name="qo" localSheetId="4" hidden="1">{#N/A,#N/A,FALSE,"Лист4"}</definedName>
    <definedName name="qo" hidden="1">{#N/A,#N/A,FALSE,"Лист4"}</definedName>
    <definedName name="qoi" localSheetId="0" hidden="1">{#N/A,#N/A,FALSE,"Лист4"}</definedName>
    <definedName name="qoi" localSheetId="4" hidden="1">{#N/A,#N/A,FALSE,"Лист4"}</definedName>
    <definedName name="qoi" hidden="1">{#N/A,#N/A,FALSE,"Лист4"}</definedName>
    <definedName name="qp" localSheetId="0" hidden="1">{#N/A,#N/A,FALSE,"Лист4"}</definedName>
    <definedName name="qp" localSheetId="4" hidden="1">{#N/A,#N/A,FALSE,"Лист4"}</definedName>
    <definedName name="qp" hidden="1">{#N/A,#N/A,FALSE,"Лист4"}</definedName>
    <definedName name="qpq" localSheetId="0" hidden="1">{#N/A,#N/A,FALSE,"Лист4"}</definedName>
    <definedName name="qpq" localSheetId="4" hidden="1">{#N/A,#N/A,FALSE,"Лист4"}</definedName>
    <definedName name="qpq" hidden="1">{#N/A,#N/A,FALSE,"Лист4"}</definedName>
    <definedName name="qpqpq" localSheetId="0" hidden="1">{#N/A,#N/A,FALSE,"Лист4"}</definedName>
    <definedName name="qpqpq" localSheetId="4" hidden="1">{#N/A,#N/A,FALSE,"Лист4"}</definedName>
    <definedName name="qpqpq" hidden="1">{#N/A,#N/A,FALSE,"Лист4"}</definedName>
    <definedName name="qq" localSheetId="0" hidden="1">{#N/A,#N/A,FALSE,"Лист4"}</definedName>
    <definedName name="qq" localSheetId="4" hidden="1">{#N/A,#N/A,FALSE,"Лист4"}</definedName>
    <definedName name="qq" hidden="1">{#N/A,#N/A,FALSE,"Лист4"}</definedName>
    <definedName name="qqq" localSheetId="0" hidden="1">{#N/A,#N/A,FALSE,"Лист4"}</definedName>
    <definedName name="qqq" localSheetId="4" hidden="1">{#N/A,#N/A,FALSE,"Лист4"}</definedName>
    <definedName name="qqq" hidden="1">{#N/A,#N/A,FALSE,"Лист4"}</definedName>
    <definedName name="qqqq" localSheetId="0" hidden="1">{#N/A,#N/A,FALSE,"Лист4"}</definedName>
    <definedName name="qqqq" localSheetId="4" hidden="1">{#N/A,#N/A,FALSE,"Лист4"}</definedName>
    <definedName name="qqqq" hidden="1">{#N/A,#N/A,FALSE,"Лист4"}</definedName>
    <definedName name="qqqqq" localSheetId="0" hidden="1">{#N/A,#N/A,FALSE,"Лист4"}</definedName>
    <definedName name="qqqqq" localSheetId="4" hidden="1">{#N/A,#N/A,FALSE,"Лист4"}</definedName>
    <definedName name="qqqqq" hidden="1">{#N/A,#N/A,FALSE,"Лист4"}</definedName>
    <definedName name="qqqqqq" localSheetId="0" hidden="1">{#N/A,#N/A,FALSE,"Лист4"}</definedName>
    <definedName name="qqqqqq" localSheetId="4" hidden="1">{#N/A,#N/A,FALSE,"Лист4"}</definedName>
    <definedName name="qqqqqq" hidden="1">{#N/A,#N/A,FALSE,"Лист4"}</definedName>
    <definedName name="qqqqqqq" localSheetId="0" hidden="1">{#N/A,#N/A,FALSE,"Лист4"}</definedName>
    <definedName name="qqqqqqq" localSheetId="4" hidden="1">{#N/A,#N/A,FALSE,"Лист4"}</definedName>
    <definedName name="qqqqqqq" hidden="1">{#N/A,#N/A,FALSE,"Лист4"}</definedName>
    <definedName name="qqqqqqqq" localSheetId="0" hidden="1">{#N/A,#N/A,FALSE,"Лист4"}</definedName>
    <definedName name="qqqqqqqq" localSheetId="4" hidden="1">{#N/A,#N/A,FALSE,"Лист4"}</definedName>
    <definedName name="qqqqqqqq" hidden="1">{#N/A,#N/A,FALSE,"Лист4"}</definedName>
    <definedName name="qqqqqqqqqq" localSheetId="0" hidden="1">{#N/A,#N/A,FALSE,"Лист4"}</definedName>
    <definedName name="qqqqqqqqqq" localSheetId="4" hidden="1">{#N/A,#N/A,FALSE,"Лист4"}</definedName>
    <definedName name="qqqqqqqqqq" hidden="1">{#N/A,#N/A,FALSE,"Лист4"}</definedName>
    <definedName name="qqqqqqqqqqqqq" localSheetId="0" hidden="1">{#N/A,#N/A,FALSE,"Лист4"}</definedName>
    <definedName name="qqqqqqqqqqqqq" localSheetId="4" hidden="1">{#N/A,#N/A,FALSE,"Лист4"}</definedName>
    <definedName name="qqqqqqqqqqqqq" hidden="1">{#N/A,#N/A,FALSE,"Лист4"}</definedName>
    <definedName name="qqqqqqqqqqqqqq" localSheetId="0" hidden="1">{#N/A,#N/A,FALSE,"Лист4"}</definedName>
    <definedName name="qqqqqqqqqqqqqq" localSheetId="4" hidden="1">{#N/A,#N/A,FALSE,"Лист4"}</definedName>
    <definedName name="qqqqqqqqqqqqqq" hidden="1">{#N/A,#N/A,FALSE,"Лист4"}</definedName>
    <definedName name="qqqqqqqqqqqqqqqqq" localSheetId="0" hidden="1">{#N/A,#N/A,FALSE,"Лист4"}</definedName>
    <definedName name="qqqqqqqqqqqqqqqqq" localSheetId="4" hidden="1">{#N/A,#N/A,FALSE,"Лист4"}</definedName>
    <definedName name="qqqqqqqqqqqqqqqqq" hidden="1">{#N/A,#N/A,FALSE,"Лист4"}</definedName>
    <definedName name="qqqqqqqqqqqqqqqqqqq" localSheetId="0" hidden="1">{#N/A,#N/A,FALSE,"Лист4"}</definedName>
    <definedName name="qqqqqqqqqqqqqqqqqqq" localSheetId="4" hidden="1">{#N/A,#N/A,FALSE,"Лист4"}</definedName>
    <definedName name="qqqqqqqqqqqqqqqqqqq" hidden="1">{#N/A,#N/A,FALSE,"Лист4"}</definedName>
    <definedName name="qqqqqqqqqqqqqqqqqqqq" localSheetId="0" hidden="1">{#N/A,#N/A,FALSE,"Лист4"}</definedName>
    <definedName name="qqqqqqqqqqqqqqqqqqqq" localSheetId="4" hidden="1">{#N/A,#N/A,FALSE,"Лист4"}</definedName>
    <definedName name="qqqqqqqqqqqqqqqqqqqq" hidden="1">{#N/A,#N/A,FALSE,"Лист4"}</definedName>
    <definedName name="qqqqqqqqqqqqqqqqqqqqqq" localSheetId="0" hidden="1">{#N/A,#N/A,FALSE,"Лист4"}</definedName>
    <definedName name="qqqqqqqqqqqqqqqqqqqqqq" localSheetId="4" hidden="1">{#N/A,#N/A,FALSE,"Лист4"}</definedName>
    <definedName name="qqqqqqqqqqqqqqqqqqqqqq" hidden="1">{#N/A,#N/A,FALSE,"Лист4"}</definedName>
    <definedName name="qqqqqqqqqqqqqqqqqqqqqqqqq" localSheetId="0" hidden="1">{#N/A,#N/A,FALSE,"Лист4"}</definedName>
    <definedName name="qqqqqqqqqqqqqqqqqqqqqqqqq" localSheetId="4" hidden="1">{#N/A,#N/A,FALSE,"Лист4"}</definedName>
    <definedName name="qqqqqqqqqqqqqqqqqqqqqqqqq" hidden="1">{#N/A,#N/A,FALSE,"Лист4"}</definedName>
    <definedName name="qqqqqqqqqqqqqqqqqqqqqqqqqq" localSheetId="0" hidden="1">{#N/A,#N/A,FALSE,"Лист4"}</definedName>
    <definedName name="qqqqqqqqqqqqqqqqqqqqqqqqqq" localSheetId="4" hidden="1">{#N/A,#N/A,FALSE,"Лист4"}</definedName>
    <definedName name="qqqqqqqqqqqqqqqqqqqqqqqqqq" hidden="1">{#N/A,#N/A,FALSE,"Лист4"}</definedName>
    <definedName name="qqqqqqqqqqqqqqqqqqqqqqqqqqqqq" localSheetId="0" hidden="1">{#N/A,#N/A,FALSE,"Лист4"}</definedName>
    <definedName name="qqqqqqqqqqqqqqqqqqqqqqqqqqqqq" localSheetId="4" hidden="1">{#N/A,#N/A,FALSE,"Лист4"}</definedName>
    <definedName name="qqqqqqqqqqqqqqqqqqqqqqqqqqqqq" hidden="1">{#N/A,#N/A,FALSE,"Лист4"}</definedName>
    <definedName name="qqqqqqqqqqqqqqqqqqqqqqqqqqqqqq" localSheetId="0" hidden="1">{#N/A,#N/A,FALSE,"Лист4"}</definedName>
    <definedName name="qqqqqqqqqqqqqqqqqqqqqqqqqqqqqq" localSheetId="4" hidden="1">{#N/A,#N/A,FALSE,"Лист4"}</definedName>
    <definedName name="qqqqqqqqqqqqqqqqqqqqqqqqqqqqqq" hidden="1">{#N/A,#N/A,FALSE,"Лист4"}</definedName>
    <definedName name="qqqqqqqqqqqqqqqqqqqqqqqqqqqqqqqqqqqqqqqqqqq" localSheetId="0" hidden="1">{#N/A,#N/A,FALSE,"Лист4"}</definedName>
    <definedName name="qqqqqqqqqqqqqqqqqqqqqqqqqqqqqqqqqqqqqqqqqqq" localSheetId="4" hidden="1">{#N/A,#N/A,FALSE,"Лист4"}</definedName>
    <definedName name="qqqqqqqqqqqqqqqqqqqqqqqqqqqqqqqqqqqqqqqqqqq" hidden="1">{#N/A,#N/A,FALSE,"Лист4"}</definedName>
    <definedName name="qqqqqqqr">'[1]Вид Ганущ'!$D$15</definedName>
    <definedName name="qqqqwwww" localSheetId="0" hidden="1">{#N/A,#N/A,FALSE,"Лист4"}</definedName>
    <definedName name="qqqqwwww" localSheetId="4" hidden="1">{#N/A,#N/A,FALSE,"Лист4"}</definedName>
    <definedName name="qqqqwwww" hidden="1">{#N/A,#N/A,FALSE,"Лист4"}</definedName>
    <definedName name="qqqwww" localSheetId="0" hidden="1">{#N/A,#N/A,FALSE,"Лист4"}</definedName>
    <definedName name="qqqwww" localSheetId="4" hidden="1">{#N/A,#N/A,FALSE,"Лист4"}</definedName>
    <definedName name="qqqwww" hidden="1">{#N/A,#N/A,FALSE,"Лист4"}</definedName>
    <definedName name="qqwweerr" localSheetId="0" hidden="1">{#N/A,#N/A,FALSE,"Лист4"}</definedName>
    <definedName name="qqwweerr" localSheetId="4" hidden="1">{#N/A,#N/A,FALSE,"Лист4"}</definedName>
    <definedName name="qqwweerr" hidden="1">{#N/A,#N/A,FALSE,"Лист4"}</definedName>
    <definedName name="qr" localSheetId="0" hidden="1">{#N/A,#N/A,FALSE,"Лист4"}</definedName>
    <definedName name="qr" localSheetId="4" hidden="1">{#N/A,#N/A,FALSE,"Лист4"}</definedName>
    <definedName name="qr" hidden="1">{#N/A,#N/A,FALSE,"Лист4"}</definedName>
    <definedName name="qrq" localSheetId="0" hidden="1">{#N/A,#N/A,FALSE,"Лист4"}</definedName>
    <definedName name="qrq" localSheetId="4" hidden="1">{#N/A,#N/A,FALSE,"Лист4"}</definedName>
    <definedName name="qrq" hidden="1">{#N/A,#N/A,FALSE,"Лист4"}</definedName>
    <definedName name="qrqrqr" localSheetId="0" hidden="1">{#N/A,#N/A,FALSE,"Лист4"}</definedName>
    <definedName name="qrqrqr" localSheetId="4" hidden="1">{#N/A,#N/A,FALSE,"Лист4"}</definedName>
    <definedName name="qrqrqr" hidden="1">{#N/A,#N/A,FALSE,"Лист4"}</definedName>
    <definedName name="qrr" localSheetId="0" hidden="1">{#N/A,#N/A,FALSE,"Лист4"}</definedName>
    <definedName name="qrr" localSheetId="4" hidden="1">{#N/A,#N/A,FALSE,"Лист4"}</definedName>
    <definedName name="qrr" hidden="1">{#N/A,#N/A,FALSE,"Лист4"}</definedName>
    <definedName name="qrrq" localSheetId="0" hidden="1">{#N/A,#N/A,FALSE,"Лист4"}</definedName>
    <definedName name="qrrq" localSheetId="4" hidden="1">{#N/A,#N/A,FALSE,"Лист4"}</definedName>
    <definedName name="qrrq" hidden="1">{#N/A,#N/A,FALSE,"Лист4"}</definedName>
    <definedName name="qrrr" localSheetId="0" hidden="1">{#N/A,#N/A,FALSE,"Лист4"}</definedName>
    <definedName name="qrrr" localSheetId="4" hidden="1">{#N/A,#N/A,FALSE,"Лист4"}</definedName>
    <definedName name="qrrr" hidden="1">{#N/A,#N/A,FALSE,"Лист4"}</definedName>
    <definedName name="qt" localSheetId="0" hidden="1">{#N/A,#N/A,FALSE,"Лист4"}</definedName>
    <definedName name="qt" localSheetId="4" hidden="1">{#N/A,#N/A,FALSE,"Лист4"}</definedName>
    <definedName name="qt" hidden="1">{#N/A,#N/A,FALSE,"Лист4"}</definedName>
    <definedName name="qtt" localSheetId="0" hidden="1">{#N/A,#N/A,FALSE,"Лист4"}</definedName>
    <definedName name="qtt" localSheetId="4" hidden="1">{#N/A,#N/A,FALSE,"Лист4"}</definedName>
    <definedName name="qtt" hidden="1">{#N/A,#N/A,FALSE,"Лист4"}</definedName>
    <definedName name="qty" localSheetId="0" hidden="1">{#N/A,#N/A,FALSE,"Лист4"}</definedName>
    <definedName name="qty" localSheetId="4" hidden="1">{#N/A,#N/A,FALSE,"Лист4"}</definedName>
    <definedName name="qty" hidden="1">{#N/A,#N/A,FALSE,"Лист4"}</definedName>
    <definedName name="qu" localSheetId="0" hidden="1">{#N/A,#N/A,FALSE,"Лист4"}</definedName>
    <definedName name="qu" localSheetId="4" hidden="1">{#N/A,#N/A,FALSE,"Лист4"}</definedName>
    <definedName name="qu" hidden="1">{#N/A,#N/A,FALSE,"Лист4"}</definedName>
    <definedName name="quu" localSheetId="0" hidden="1">{#N/A,#N/A,FALSE,"Лист4"}</definedName>
    <definedName name="quu" localSheetId="4" hidden="1">{#N/A,#N/A,FALSE,"Лист4"}</definedName>
    <definedName name="quu" hidden="1">{#N/A,#N/A,FALSE,"Лист4"}</definedName>
    <definedName name="quuu" localSheetId="0" hidden="1">{#N/A,#N/A,FALSE,"Лист4"}</definedName>
    <definedName name="quuu" localSheetId="4" hidden="1">{#N/A,#N/A,FALSE,"Лист4"}</definedName>
    <definedName name="quuu" hidden="1">{#N/A,#N/A,FALSE,"Лист4"}</definedName>
    <definedName name="qw" localSheetId="0" hidden="1">{#N/A,#N/A,FALSE,"Лист4"}</definedName>
    <definedName name="qw" localSheetId="4" hidden="1">{#N/A,#N/A,FALSE,"Лист4"}</definedName>
    <definedName name="qw" hidden="1">{#N/A,#N/A,FALSE,"Лист4"}</definedName>
    <definedName name="qwe" localSheetId="0" hidden="1">{#N/A,#N/A,FALSE,"Лист4"}</definedName>
    <definedName name="qwe" localSheetId="4" hidden="1">{#N/A,#N/A,FALSE,"Лист4"}</definedName>
    <definedName name="qwe" hidden="1">{#N/A,#N/A,FALSE,"Лист4"}</definedName>
    <definedName name="qwee" localSheetId="0" hidden="1">{#N/A,#N/A,FALSE,"Лист4"}</definedName>
    <definedName name="qwee" localSheetId="4" hidden="1">{#N/A,#N/A,FALSE,"Лист4"}</definedName>
    <definedName name="qwee" hidden="1">{#N/A,#N/A,FALSE,"Лист4"}</definedName>
    <definedName name="qweee" localSheetId="0" hidden="1">{#N/A,#N/A,FALSE,"Лист4"}</definedName>
    <definedName name="qweee" localSheetId="4" hidden="1">{#N/A,#N/A,FALSE,"Лист4"}</definedName>
    <definedName name="qweee" hidden="1">{#N/A,#N/A,FALSE,"Лист4"}</definedName>
    <definedName name="qweeee" localSheetId="0" hidden="1">{#N/A,#N/A,FALSE,"Лист4"}</definedName>
    <definedName name="qweeee" localSheetId="4" hidden="1">{#N/A,#N/A,FALSE,"Лист4"}</definedName>
    <definedName name="qweeee" hidden="1">{#N/A,#N/A,FALSE,"Лист4"}</definedName>
    <definedName name="qweeeee" localSheetId="0" hidden="1">{#N/A,#N/A,FALSE,"Лист4"}</definedName>
    <definedName name="qweeeee" localSheetId="4" hidden="1">{#N/A,#N/A,FALSE,"Лист4"}</definedName>
    <definedName name="qweeeee" hidden="1">{#N/A,#N/A,FALSE,"Лист4"}</definedName>
    <definedName name="qweeeeee" localSheetId="0" hidden="1">{#N/A,#N/A,FALSE,"Лист4"}</definedName>
    <definedName name="qweeeeee" localSheetId="4" hidden="1">{#N/A,#N/A,FALSE,"Лист4"}</definedName>
    <definedName name="qweeeeee" hidden="1">{#N/A,#N/A,FALSE,"Лист4"}</definedName>
    <definedName name="qwer" localSheetId="0" hidden="1">{#N/A,#N/A,FALSE,"Лист4"}</definedName>
    <definedName name="qwer" localSheetId="4" hidden="1">{#N/A,#N/A,FALSE,"Лист4"}</definedName>
    <definedName name="qwer" hidden="1">{#N/A,#N/A,FALSE,"Лист4"}</definedName>
    <definedName name="qwern" localSheetId="0" hidden="1">{#N/A,#N/A,FALSE,"Лист4"}</definedName>
    <definedName name="qwern" localSheetId="4" hidden="1">{#N/A,#N/A,FALSE,"Лист4"}</definedName>
    <definedName name="qwern" hidden="1">{#N/A,#N/A,FALSE,"Лист4"}</definedName>
    <definedName name="qwert" localSheetId="0" hidden="1">{#N/A,#N/A,FALSE,"Лист4"}</definedName>
    <definedName name="qwert" localSheetId="4" hidden="1">{#N/A,#N/A,FALSE,"Лист4"}</definedName>
    <definedName name="qwert" hidden="1">{#N/A,#N/A,FALSE,"Лист4"}</definedName>
    <definedName name="qwerty" localSheetId="0" hidden="1">{#N/A,#N/A,FALSE,"Лист4"}</definedName>
    <definedName name="qwerty" localSheetId="4" hidden="1">{#N/A,#N/A,FALSE,"Лист4"}</definedName>
    <definedName name="qwerty" hidden="1">{#N/A,#N/A,FALSE,"Лист4"}</definedName>
    <definedName name="qwertyu" localSheetId="0" hidden="1">{#N/A,#N/A,FALSE,"Лист4"}</definedName>
    <definedName name="qwertyu" localSheetId="4" hidden="1">{#N/A,#N/A,FALSE,"Лист4"}</definedName>
    <definedName name="qwertyu" hidden="1">{#N/A,#N/A,FALSE,"Лист4"}</definedName>
    <definedName name="qwertyui" localSheetId="0" hidden="1">{#N/A,#N/A,FALSE,"Лист4"}</definedName>
    <definedName name="qwertyui" localSheetId="4" hidden="1">{#N/A,#N/A,FALSE,"Лист4"}</definedName>
    <definedName name="qwertyui" hidden="1">{#N/A,#N/A,FALSE,"Лист4"}</definedName>
    <definedName name="qwertyuio" localSheetId="0" hidden="1">{#N/A,#N/A,FALSE,"Лист4"}</definedName>
    <definedName name="qwertyuio" localSheetId="4" hidden="1">{#N/A,#N/A,FALSE,"Лист4"}</definedName>
    <definedName name="qwertyuio" hidden="1">{#N/A,#N/A,FALSE,"Лист4"}</definedName>
    <definedName name="qwertyuiop" localSheetId="0" hidden="1">{#N/A,#N/A,FALSE,"Лист4"}</definedName>
    <definedName name="qwertyuiop" localSheetId="4" hidden="1">{#N/A,#N/A,FALSE,"Лист4"}</definedName>
    <definedName name="qwertyuiop" hidden="1">{#N/A,#N/A,FALSE,"Лист4"}</definedName>
    <definedName name="qwq" localSheetId="0" hidden="1">{#N/A,#N/A,FALSE,"Лист4"}</definedName>
    <definedName name="qwq" localSheetId="4" hidden="1">{#N/A,#N/A,FALSE,"Лист4"}</definedName>
    <definedName name="qwq" hidden="1">{#N/A,#N/A,FALSE,"Лист4"}</definedName>
    <definedName name="qww" localSheetId="0" hidden="1">{#N/A,#N/A,FALSE,"Лист4"}</definedName>
    <definedName name="qww" localSheetId="4" hidden="1">{#N/A,#N/A,FALSE,"Лист4"}</definedName>
    <definedName name="qww" hidden="1">{#N/A,#N/A,FALSE,"Лист4"}</definedName>
    <definedName name="qwwee" localSheetId="0" hidden="1">{#N/A,#N/A,FALSE,"Лист4"}</definedName>
    <definedName name="qwwee" localSheetId="4" hidden="1">{#N/A,#N/A,FALSE,"Лист4"}</definedName>
    <definedName name="qwwee" hidden="1">{#N/A,#N/A,FALSE,"Лист4"}</definedName>
    <definedName name="qwwq" localSheetId="0" hidden="1">{#N/A,#N/A,FALSE,"Лист4"}</definedName>
    <definedName name="qwwq" localSheetId="4" hidden="1">{#N/A,#N/A,FALSE,"Лист4"}</definedName>
    <definedName name="qwwq" hidden="1">{#N/A,#N/A,FALSE,"Лист4"}</definedName>
    <definedName name="qwww" localSheetId="0" hidden="1">{#N/A,#N/A,FALSE,"Лист4"}</definedName>
    <definedName name="qwww" localSheetId="4" hidden="1">{#N/A,#N/A,FALSE,"Лист4"}</definedName>
    <definedName name="qwww" hidden="1">{#N/A,#N/A,FALSE,"Лист4"}</definedName>
    <definedName name="qy" localSheetId="0" hidden="1">{#N/A,#N/A,FALSE,"Лист4"}</definedName>
    <definedName name="qy" localSheetId="4" hidden="1">{#N/A,#N/A,FALSE,"Лист4"}</definedName>
    <definedName name="qy" hidden="1">{#N/A,#N/A,FALSE,"Лист4"}</definedName>
    <definedName name="qyy" localSheetId="0" hidden="1">{#N/A,#N/A,FALSE,"Лист4"}</definedName>
    <definedName name="qyy" localSheetId="4" hidden="1">{#N/A,#N/A,FALSE,"Лист4"}</definedName>
    <definedName name="qyy" hidden="1">{#N/A,#N/A,FALSE,"Лист4"}</definedName>
    <definedName name="qyyy" localSheetId="0" hidden="1">{#N/A,#N/A,FALSE,"Лист4"}</definedName>
    <definedName name="qyyy" localSheetId="4" hidden="1">{#N/A,#N/A,FALSE,"Лист4"}</definedName>
    <definedName name="qyyy" hidden="1">{#N/A,#N/A,FALSE,"Лист4"}</definedName>
    <definedName name="qzu" localSheetId="0" hidden="1">{#N/A,#N/A,FALSE,"Лист4"}</definedName>
    <definedName name="qzu" localSheetId="4" hidden="1">{#N/A,#N/A,FALSE,"Лист4"}</definedName>
    <definedName name="qzu" hidden="1">{#N/A,#N/A,FALSE,"Лист4"}</definedName>
    <definedName name="ra" localSheetId="0" hidden="1">{#N/A,#N/A,FALSE,"Лист4"}</definedName>
    <definedName name="ra" localSheetId="4" hidden="1">{#N/A,#N/A,FALSE,"Лист4"}</definedName>
    <definedName name="ra" hidden="1">{#N/A,#N/A,FALSE,"Лист4"}</definedName>
    <definedName name="rb" localSheetId="0" hidden="1">{#N/A,#N/A,FALSE,"Лист4"}</definedName>
    <definedName name="rb" localSheetId="4" hidden="1">{#N/A,#N/A,FALSE,"Лист4"}</definedName>
    <definedName name="rb" hidden="1">{#N/A,#N/A,FALSE,"Лист4"}</definedName>
    <definedName name="rd" localSheetId="0" hidden="1">{#N/A,#N/A,FALSE,"Лист4"}</definedName>
    <definedName name="RD" localSheetId="4" hidden="1">{#N/A,#N/A,FALSE,"Лист4"}</definedName>
    <definedName name="rd" hidden="1">{#N/A,#N/A,FALSE,"Лист4"}</definedName>
    <definedName name="rdd" localSheetId="0" hidden="1">{#N/A,#N/A,FALSE,"Лист4"}</definedName>
    <definedName name="rdd" localSheetId="4" hidden="1">{#N/A,#N/A,FALSE,"Лист4"}</definedName>
    <definedName name="rdd" hidden="1">{#N/A,#N/A,FALSE,"Лист4"}</definedName>
    <definedName name="rddddd" localSheetId="0" hidden="1">{#N/A,#N/A,FALSE,"Лист4"}</definedName>
    <definedName name="rddddd" localSheetId="4" hidden="1">{#N/A,#N/A,FALSE,"Лист4"}</definedName>
    <definedName name="rddddd" hidden="1">{#N/A,#N/A,FALSE,"Лист4"}</definedName>
    <definedName name="req" localSheetId="0" hidden="1">{#N/A,#N/A,FALSE,"Лист4"}</definedName>
    <definedName name="req" localSheetId="4" hidden="1">{#N/A,#N/A,FALSE,"Лист4"}</definedName>
    <definedName name="req" hidden="1">{#N/A,#N/A,FALSE,"Лист4"}</definedName>
    <definedName name="rewq" localSheetId="0" hidden="1">{#N/A,#N/A,FALSE,"Лист4"}</definedName>
    <definedName name="rewq" localSheetId="4" hidden="1">{#N/A,#N/A,FALSE,"Лист4"}</definedName>
    <definedName name="rewq" hidden="1">{#N/A,#N/A,FALSE,"Лист4"}</definedName>
    <definedName name="rf" localSheetId="0" hidden="1">{#N/A,#N/A,FALSE,"Лист4"}</definedName>
    <definedName name="rf" localSheetId="4" hidden="1">{#N/A,#N/A,FALSE,"Лист4"}</definedName>
    <definedName name="rf" hidden="1">{#N/A,#N/A,FALSE,"Лист4"}</definedName>
    <definedName name="rfv" localSheetId="0" hidden="1">{#N/A,#N/A,FALSE,"Лист4"}</definedName>
    <definedName name="rfv" localSheetId="4" hidden="1">{#N/A,#N/A,FALSE,"Лист4"}</definedName>
    <definedName name="rfv" hidden="1">{#N/A,#N/A,FALSE,"Лист4"}</definedName>
    <definedName name="rg" localSheetId="0" hidden="1">{#N/A,#N/A,FALSE,"Лист4"}</definedName>
    <definedName name="rg" localSheetId="4" hidden="1">{#N/A,#N/A,FALSE,"Лист4"}</definedName>
    <definedName name="rg" hidden="1">{#N/A,#N/A,FALSE,"Лист4"}</definedName>
    <definedName name="rh" localSheetId="0" hidden="1">{#N/A,#N/A,FALSE,"Лист4"}</definedName>
    <definedName name="rh" localSheetId="4" hidden="1">{#N/A,#N/A,FALSE,"Лист4"}</definedName>
    <definedName name="rh" hidden="1">{#N/A,#N/A,FALSE,"Лист4"}</definedName>
    <definedName name="ri" localSheetId="0" hidden="1">{#N/A,#N/A,FALSE,"Лист4"}</definedName>
    <definedName name="ri" localSheetId="4" hidden="1">{#N/A,#N/A,FALSE,"Лист4"}</definedName>
    <definedName name="ri" hidden="1">{#N/A,#N/A,FALSE,"Лист4"}</definedName>
    <definedName name="rj" localSheetId="0" hidden="1">{#N/A,#N/A,FALSE,"Лист4"}</definedName>
    <definedName name="rj" localSheetId="4" hidden="1">{#N/A,#N/A,FALSE,"Лист4"}</definedName>
    <definedName name="rj" hidden="1">{#N/A,#N/A,FALSE,"Лист4"}</definedName>
    <definedName name="rk" localSheetId="0" hidden="1">{#N/A,#N/A,FALSE,"Лист4"}</definedName>
    <definedName name="rk" localSheetId="4" hidden="1">{#N/A,#N/A,FALSE,"Лист4"}</definedName>
    <definedName name="rk" hidden="1">{#N/A,#N/A,FALSE,"Лист4"}</definedName>
    <definedName name="rl" localSheetId="0" hidden="1">{#N/A,#N/A,FALSE,"Лист4"}</definedName>
    <definedName name="rl" localSheetId="4" hidden="1">{#N/A,#N/A,FALSE,"Лист4"}</definedName>
    <definedName name="rl" hidden="1">{#N/A,#N/A,FALSE,"Лист4"}</definedName>
    <definedName name="rm" localSheetId="0" hidden="1">{#N/A,#N/A,FALSE,"Лист4"}</definedName>
    <definedName name="rm" localSheetId="4" hidden="1">{#N/A,#N/A,FALSE,"Лист4"}</definedName>
    <definedName name="rm" hidden="1">{#N/A,#N/A,FALSE,"Лист4"}</definedName>
    <definedName name="rn" localSheetId="0" hidden="1">{#N/A,#N/A,FALSE,"Лист4"}</definedName>
    <definedName name="rn" localSheetId="4" hidden="1">{#N/A,#N/A,FALSE,"Лист4"}</definedName>
    <definedName name="rn" hidden="1">{#N/A,#N/A,FALSE,"Лист4"}</definedName>
    <definedName name="ro" localSheetId="0" hidden="1">{#N/A,#N/A,FALSE,"Лист4"}</definedName>
    <definedName name="ro" localSheetId="4" hidden="1">{#N/A,#N/A,FALSE,"Лист4"}</definedName>
    <definedName name="ro" hidden="1">{#N/A,#N/A,FALSE,"Лист4"}</definedName>
    <definedName name="rooo" localSheetId="0" hidden="1">{#N/A,#N/A,FALSE,"Лист4"}</definedName>
    <definedName name="rooo" localSheetId="4" hidden="1">{#N/A,#N/A,FALSE,"Лист4"}</definedName>
    <definedName name="rooo" hidden="1">{#N/A,#N/A,FALSE,"Лист4"}</definedName>
    <definedName name="rororo" localSheetId="0" hidden="1">{#N/A,#N/A,FALSE,"Лист4"}</definedName>
    <definedName name="rororo" localSheetId="4" hidden="1">{#N/A,#N/A,FALSE,"Лист4"}</definedName>
    <definedName name="rororo" hidden="1">{#N/A,#N/A,FALSE,"Лист4"}</definedName>
    <definedName name="rq" localSheetId="0" hidden="1">{#N/A,#N/A,FALSE,"Лист4"}</definedName>
    <definedName name="rq" localSheetId="4" hidden="1">{#N/A,#N/A,FALSE,"Лист4"}</definedName>
    <definedName name="rq" hidden="1">{#N/A,#N/A,FALSE,"Лист4"}</definedName>
    <definedName name="rqq" localSheetId="0" hidden="1">{#N/A,#N/A,FALSE,"Лист4"}</definedName>
    <definedName name="rqq" localSheetId="4">'[1]Вид Ганущ'!$J$9</definedName>
    <definedName name="rqq" hidden="1">{#N/A,#N/A,FALSE,"Лист4"}</definedName>
    <definedName name="rqr" localSheetId="0" hidden="1">{#N/A,#N/A,FALSE,"Лист4"}</definedName>
    <definedName name="rqr" localSheetId="4" hidden="1">{#N/A,#N/A,FALSE,"Лист4"}</definedName>
    <definedName name="rqr" hidden="1">{#N/A,#N/A,FALSE,"Лист4"}</definedName>
    <definedName name="rrq" localSheetId="0" hidden="1">{#N/A,#N/A,FALSE,"Лист4"}</definedName>
    <definedName name="rrq" localSheetId="4">'[1]Вид Ганущ'!$R$5</definedName>
    <definedName name="rrq" hidden="1">{#N/A,#N/A,FALSE,"Лист4"}</definedName>
    <definedName name="rrqq">'[1]Вид Ганущ'!$O$5</definedName>
    <definedName name="rrr" localSheetId="0" hidden="1">{#N/A,#N/A,FALSE,"Лист4"}</definedName>
    <definedName name="rrr" localSheetId="4">'[1]Вид Ганущ'!$E$15</definedName>
    <definedName name="rrr" hidden="1">{#N/A,#N/A,FALSE,"Лист4"}</definedName>
    <definedName name="rrrr">'[1]Вид Ганущ'!$J$15</definedName>
    <definedName name="rrrrrr">'[1]Вид Ганущ'!$K$15</definedName>
    <definedName name="rrrrrrr" localSheetId="0" hidden="1">{#N/A,#N/A,FALSE,"Лист4"}</definedName>
    <definedName name="rrrrrrr" localSheetId="4" hidden="1">{#N/A,#N/A,FALSE,"Лист4"}</definedName>
    <definedName name="rrrrrrr" hidden="1">{#N/A,#N/A,FALSE,"Лист4"}</definedName>
    <definedName name="rrrrrrrrrr" localSheetId="0" hidden="1">{#N/A,#N/A,FALSE,"Лист4"}</definedName>
    <definedName name="rrrrrrrrrr" localSheetId="4" hidden="1">{#N/A,#N/A,FALSE,"Лист4"}</definedName>
    <definedName name="rrrrrrrrrr" hidden="1">{#N/A,#N/A,FALSE,"Лист4"}</definedName>
    <definedName name="rrrrrrrrrrrrrrrr" localSheetId="0" hidden="1">{#N/A,#N/A,FALSE,"Лист4"}</definedName>
    <definedName name="rrrrrrrrrrrrrrrr" localSheetId="4" hidden="1">{#N/A,#N/A,FALSE,"Лист4"}</definedName>
    <definedName name="rrrrrrrrrrrrrrrr" hidden="1">{#N/A,#N/A,FALSE,"Лист4"}</definedName>
    <definedName name="rrrrrrrrrrrrrrrrrr" localSheetId="0" hidden="1">{#N/A,#N/A,FALSE,"Лист4"}</definedName>
    <definedName name="rrrrrrrrrrrrrrrrrr" localSheetId="4" hidden="1">{#N/A,#N/A,FALSE,"Лист4"}</definedName>
    <definedName name="rrrrrrrrrrrrrrrrrr" hidden="1">{#N/A,#N/A,FALSE,"Лист4"}</definedName>
    <definedName name="rrt" localSheetId="0" hidden="1">{#N/A,#N/A,FALSE,"Лист4"}</definedName>
    <definedName name="rrt" localSheetId="4" hidden="1">{#N/A,#N/A,FALSE,"Лист4"}</definedName>
    <definedName name="rrt" hidden="1">{#N/A,#N/A,FALSE,"Лист4"}</definedName>
    <definedName name="rrtt" localSheetId="0" hidden="1">{#N/A,#N/A,FALSE,"Лист4"}</definedName>
    <definedName name="rrtt" localSheetId="4" hidden="1">{#N/A,#N/A,FALSE,"Лист4"}</definedName>
    <definedName name="rrtt" hidden="1">{#N/A,#N/A,FALSE,"Лист4"}</definedName>
    <definedName name="rs" localSheetId="0" hidden="1">{#N/A,#N/A,FALSE,"Лист4"}</definedName>
    <definedName name="rs" localSheetId="4" hidden="1">{#N/A,#N/A,FALSE,"Лист4"}</definedName>
    <definedName name="rs" hidden="1">{#N/A,#N/A,FALSE,"Лист4"}</definedName>
    <definedName name="rt" localSheetId="0" hidden="1">{#N/A,#N/A,FALSE,"Лист4"}</definedName>
    <definedName name="rt" localSheetId="4" hidden="1">{#N/A,#N/A,FALSE,"Лист4"}</definedName>
    <definedName name="rt" hidden="1">{#N/A,#N/A,FALSE,"Лист4"}</definedName>
    <definedName name="ru" localSheetId="0" hidden="1">{#N/A,#N/A,FALSE,"Лист4"}</definedName>
    <definedName name="ru" localSheetId="4" hidden="1">{#N/A,#N/A,FALSE,"Лист4"}</definedName>
    <definedName name="ru" hidden="1">{#N/A,#N/A,FALSE,"Лист4"}</definedName>
    <definedName name="rv" localSheetId="0" hidden="1">{#N/A,#N/A,FALSE,"Лист4"}</definedName>
    <definedName name="rv" localSheetId="4" hidden="1">{#N/A,#N/A,FALSE,"Лист4"}</definedName>
    <definedName name="rv" hidden="1">{#N/A,#N/A,FALSE,"Лист4"}</definedName>
    <definedName name="rx" localSheetId="0" hidden="1">{#N/A,#N/A,FALSE,"Лист4"}</definedName>
    <definedName name="rx" localSheetId="4" hidden="1">{#N/A,#N/A,FALSE,"Лист4"}</definedName>
    <definedName name="rx" hidden="1">{#N/A,#N/A,FALSE,"Лист4"}</definedName>
    <definedName name="ry" localSheetId="0" hidden="1">{#N/A,#N/A,FALSE,"Лист4"}</definedName>
    <definedName name="ry" localSheetId="4" hidden="1">{#N/A,#N/A,FALSE,"Лист4"}</definedName>
    <definedName name="ry" hidden="1">{#N/A,#N/A,FALSE,"Лист4"}</definedName>
    <definedName name="rz" localSheetId="0" hidden="1">{#N/A,#N/A,FALSE,"Лист4"}</definedName>
    <definedName name="rz" localSheetId="4" hidden="1">{#N/A,#N/A,FALSE,"Лист4"}</definedName>
    <definedName name="rz" hidden="1">{#N/A,#N/A,FALSE,"Лист4"}</definedName>
    <definedName name="rzz" localSheetId="0" hidden="1">{#N/A,#N/A,FALSE,"Лист4"}</definedName>
    <definedName name="rzz" localSheetId="4" hidden="1">{#N/A,#N/A,FALSE,"Лист4"}</definedName>
    <definedName name="rzz" hidden="1">{#N/A,#N/A,FALSE,"Лист4"}</definedName>
    <definedName name="sas" localSheetId="0" hidden="1">{#N/A,#N/A,FALSE,"Лист4"}</definedName>
    <definedName name="sas" localSheetId="4" hidden="1">{#N/A,#N/A,FALSE,"Лист4"}</definedName>
    <definedName name="sas" hidden="1">{#N/A,#N/A,FALSE,"Лист4"}</definedName>
    <definedName name="ssss" localSheetId="0" hidden="1">{#N/A,#N/A,FALSE,"Лист4"}</definedName>
    <definedName name="ssss" localSheetId="4" hidden="1">{#N/A,#N/A,FALSE,"Лист4"}</definedName>
    <definedName name="ssss" hidden="1">{#N/A,#N/A,FALSE,"Лист4"}</definedName>
    <definedName name="ssssssss" localSheetId="0" hidden="1">{#N/A,#N/A,FALSE,"Лист4"}</definedName>
    <definedName name="ssssssss" localSheetId="4" hidden="1">{#N/A,#N/A,FALSE,"Лист4"}</definedName>
    <definedName name="ssssssss" hidden="1">{#N/A,#N/A,FALSE,"Лист4"}</definedName>
    <definedName name="sssssssssss" localSheetId="0" hidden="1">{#N/A,#N/A,FALSE,"Лист4"}</definedName>
    <definedName name="sssssssssss" localSheetId="4" hidden="1">{#N/A,#N/A,FALSE,"Лист4"}</definedName>
    <definedName name="sssssssssss" hidden="1">{#N/A,#N/A,FALSE,"Лист4"}</definedName>
    <definedName name="sssssssssssssssssss" localSheetId="0" hidden="1">{#N/A,#N/A,FALSE,"Лист4"}</definedName>
    <definedName name="sssssssssssssssssss" localSheetId="4" hidden="1">{#N/A,#N/A,FALSE,"Лист4"}</definedName>
    <definedName name="sssssssssssssssssss" hidden="1">{#N/A,#N/A,FALSE,"Лист4"}</definedName>
    <definedName name="sx" localSheetId="0" hidden="1">{#N/A,#N/A,FALSE,"Лист4"}</definedName>
    <definedName name="sx" localSheetId="4" hidden="1">{#N/A,#N/A,FALSE,"Лист4"}</definedName>
    <definedName name="sx" hidden="1">{#N/A,#N/A,FALSE,"Лист4"}</definedName>
    <definedName name="taf" localSheetId="0" hidden="1">{#N/A,#N/A,FALSE,"Лист4"}</definedName>
    <definedName name="taf" localSheetId="4" hidden="1">{#N/A,#N/A,FALSE,"Лист4"}</definedName>
    <definedName name="taf" hidden="1">{#N/A,#N/A,FALSE,"Лист4"}</definedName>
    <definedName name="td" localSheetId="0" hidden="1">{#N/A,#N/A,FALSE,"Лист4"}</definedName>
    <definedName name="td" localSheetId="4" hidden="1">{#N/A,#N/A,FALSE,"Лист4"}</definedName>
    <definedName name="td" hidden="1">{#N/A,#N/A,FALSE,"Лист4"}</definedName>
    <definedName name="tgb" localSheetId="0" hidden="1">{#N/A,#N/A,FALSE,"Лист4"}</definedName>
    <definedName name="tgb" localSheetId="4" hidden="1">{#N/A,#N/A,FALSE,"Лист4"}</definedName>
    <definedName name="tgb" hidden="1">{#N/A,#N/A,FALSE,"Лист4"}</definedName>
    <definedName name="tr" localSheetId="0" hidden="1">{#N/A,#N/A,FALSE,"Лист4"}</definedName>
    <definedName name="tr" localSheetId="4">'[1]Вид Ганущ'!$Y$15</definedName>
    <definedName name="tr" hidden="1">{#N/A,#N/A,FALSE,"Лист4"}</definedName>
    <definedName name="tre">'[1]Вид Ганущ'!$I$15</definedName>
    <definedName name="trew">'[1]Вид Ганущ'!$F$15</definedName>
    <definedName name="trr">'[1]Вид Ганущ'!$AG$15</definedName>
    <definedName name="ttrr">'[1]Вид Ганущ'!$AD$15</definedName>
    <definedName name="ttttttttttttttttttttttttt" localSheetId="0" hidden="1">{#N/A,#N/A,FALSE,"Лист4"}</definedName>
    <definedName name="ttttttttttttttttttttttttt" localSheetId="4" hidden="1">{#N/A,#N/A,FALSE,"Лист4"}</definedName>
    <definedName name="ttttttttttttttttttttttttt" hidden="1">{#N/A,#N/A,FALSE,"Лист4"}</definedName>
    <definedName name="ttttttttttttttttttttttttttttttt" localSheetId="0" hidden="1">{#N/A,#N/A,FALSE,"Лист4"}</definedName>
    <definedName name="ttttttttttttttttttttttttttttttt" localSheetId="4" hidden="1">{#N/A,#N/A,FALSE,"Лист4"}</definedName>
    <definedName name="ttttttttttttttttttttttttttttttt" hidden="1">{#N/A,#N/A,FALSE,"Лист4"}</definedName>
    <definedName name="tu" localSheetId="0" hidden="1">{#N/A,#N/A,FALSE,"Лист4"}</definedName>
    <definedName name="tu" localSheetId="4" hidden="1">{#N/A,#N/A,FALSE,"Лист4"}</definedName>
    <definedName name="tu" hidden="1">{#N/A,#N/A,FALSE,"Лист4"}</definedName>
    <definedName name="tw" localSheetId="0" hidden="1">{#N/A,#N/A,FALSE,"Лист4"}</definedName>
    <definedName name="tw" localSheetId="4" hidden="1">{#N/A,#N/A,FALSE,"Лист4"}</definedName>
    <definedName name="tw" hidden="1">{#N/A,#N/A,FALSE,"Лист4"}</definedName>
    <definedName name="tws" localSheetId="0" hidden="1">{#N/A,#N/A,FALSE,"Лист4"}</definedName>
    <definedName name="tws" localSheetId="4" hidden="1">{#N/A,#N/A,FALSE,"Лист4"}</definedName>
    <definedName name="tws" hidden="1">{#N/A,#N/A,FALSE,"Лист4"}</definedName>
    <definedName name="twsa" localSheetId="0" hidden="1">{#N/A,#N/A,FALSE,"Лист4"}</definedName>
    <definedName name="twsa" localSheetId="4" hidden="1">{#N/A,#N/A,FALSE,"Лист4"}</definedName>
    <definedName name="twsa" hidden="1">{#N/A,#N/A,FALSE,"Лист4"}</definedName>
    <definedName name="tx" localSheetId="0" hidden="1">{#N/A,#N/A,FALSE,"Лист4"}</definedName>
    <definedName name="tx" localSheetId="4" hidden="1">{#N/A,#N/A,FALSE,"Лист4"}</definedName>
    <definedName name="tx" hidden="1">{#N/A,#N/A,FALSE,"Лист4"}</definedName>
    <definedName name="ua" localSheetId="0" hidden="1">{#N/A,#N/A,FALSE,"Лист4"}</definedName>
    <definedName name="ua" localSheetId="4" hidden="1">{#N/A,#N/A,FALSE,"Лист4"}</definedName>
    <definedName name="ua" hidden="1">{#N/A,#N/A,FALSE,"Лист4"}</definedName>
    <definedName name="uaa" localSheetId="0" hidden="1">{#N/A,#N/A,FALSE,"Лист4"}</definedName>
    <definedName name="uaa" localSheetId="4" hidden="1">{#N/A,#N/A,FALSE,"Лист4"}</definedName>
    <definedName name="uaa" hidden="1">{#N/A,#N/A,FALSE,"Лист4"}</definedName>
    <definedName name="uat" localSheetId="0" hidden="1">{#N/A,#N/A,FALSE,"Лист4"}</definedName>
    <definedName name="uat" localSheetId="4" hidden="1">{#N/A,#N/A,FALSE,"Лист4"}</definedName>
    <definedName name="uat" hidden="1">{#N/A,#N/A,FALSE,"Лист4"}</definedName>
    <definedName name="uds" localSheetId="0" hidden="1">{#N/A,#N/A,FALSE,"Лист4"}</definedName>
    <definedName name="uds" localSheetId="4" hidden="1">{#N/A,#N/A,FALSE,"Лист4"}</definedName>
    <definedName name="uds" hidden="1">{#N/A,#N/A,FALSE,"Лист4"}</definedName>
    <definedName name="ujm" localSheetId="0" hidden="1">{#N/A,#N/A,FALSE,"Лист4"}</definedName>
    <definedName name="ujm" localSheetId="4" hidden="1">{#N/A,#N/A,FALSE,"Лист4"}</definedName>
    <definedName name="ujm" hidden="1">{#N/A,#N/A,FALSE,"Лист4"}</definedName>
    <definedName name="uuuuuuuuuuuuuuuuu" localSheetId="0" hidden="1">{#N/A,#N/A,FALSE,"Лист4"}</definedName>
    <definedName name="uuuuuuuuuuuuuuuuu" localSheetId="4" hidden="1">{#N/A,#N/A,FALSE,"Лист4"}</definedName>
    <definedName name="uuuuuuuuuuuuuuuuu" hidden="1">{#N/A,#N/A,FALSE,"Лист4"}</definedName>
    <definedName name="uuuuuuuuuuuuuuuuuuuuuuuu" localSheetId="0" hidden="1">{#N/A,#N/A,FALSE,"Лист4"}</definedName>
    <definedName name="uuuuuuuuuuuuuuuuuuuuuuuu" localSheetId="4" hidden="1">{#N/A,#N/A,FALSE,"Лист4"}</definedName>
    <definedName name="uuuuuuuuuuuuuuuuuuuuuuuu" hidden="1">{#N/A,#N/A,FALSE,"Лист4"}</definedName>
    <definedName name="uuuuuuuuuuuuuuuuuuuuuuuuu" localSheetId="0" hidden="1">{#N/A,#N/A,FALSE,"Лист4"}</definedName>
    <definedName name="uuuuuuuuuuuuuuuuuuuuuuuuu" localSheetId="4" hidden="1">{#N/A,#N/A,FALSE,"Лист4"}</definedName>
    <definedName name="uuuuuuuuuuuuuuuuuuuuuuuuu" hidden="1">{#N/A,#N/A,FALSE,"Лист4"}</definedName>
    <definedName name="uyt">'[1]Вид Ганущ'!$AH$15</definedName>
    <definedName name="vc" localSheetId="0" hidden="1">{#N/A,#N/A,FALSE,"Лист4"}</definedName>
    <definedName name="vc" localSheetId="4" hidden="1">{#N/A,#N/A,FALSE,"Лист4"}</definedName>
    <definedName name="vc" hidden="1">{#N/A,#N/A,FALSE,"Лист4"}</definedName>
    <definedName name="vi" localSheetId="0" hidden="1">{#N/A,#N/A,FALSE,"Лист4"}</definedName>
    <definedName name="vi" localSheetId="4" hidden="1">{#N/A,#N/A,FALSE,"Лист4"}</definedName>
    <definedName name="vi" hidden="1">{#N/A,#N/A,FALSE,"Лист4"}</definedName>
    <definedName name="vr" localSheetId="0" hidden="1">{#N/A,#N/A,FALSE,"Лист4"}</definedName>
    <definedName name="vr" localSheetId="4" hidden="1">{#N/A,#N/A,FALSE,"Лист4"}</definedName>
    <definedName name="vr" hidden="1">{#N/A,#N/A,FALSE,"Лист4"}</definedName>
    <definedName name="vv" localSheetId="0" hidden="1">{#N/A,#N/A,FALSE,"Лист4"}</definedName>
    <definedName name="vv" localSheetId="4" hidden="1">{#N/A,#N/A,FALSE,"Лист4"}</definedName>
    <definedName name="vv" hidden="1">{#N/A,#N/A,FALSE,"Лист4"}</definedName>
    <definedName name="vvvb" localSheetId="0" hidden="1">{#N/A,#N/A,FALSE,"Лист4"}</definedName>
    <definedName name="vvvb" localSheetId="4" hidden="1">{#N/A,#N/A,FALSE,"Лист4"}</definedName>
    <definedName name="vvvb" hidden="1">{#N/A,#N/A,FALSE,"Лист4"}</definedName>
    <definedName name="vx" localSheetId="0" hidden="1">{#N/A,#N/A,FALSE,"Лист4"}</definedName>
    <definedName name="vx" localSheetId="4" hidden="1">{#N/A,#N/A,FALSE,"Лист4"}</definedName>
    <definedName name="vx" hidden="1">{#N/A,#N/A,FALSE,"Лист4"}</definedName>
    <definedName name="w" localSheetId="0" hidden="1">{#N/A,#N/A,FALSE,"Лист4"}</definedName>
    <definedName name="w" localSheetId="4" hidden="1">{#N/A,#N/A,FALSE,"Лист4"}</definedName>
    <definedName name="w" hidden="1">{#N/A,#N/A,FALSE,"Лист4"}</definedName>
    <definedName name="wa" localSheetId="0" hidden="1">{#N/A,#N/A,FALSE,"Лист4"}</definedName>
    <definedName name="wa" localSheetId="4" hidden="1">{#N/A,#N/A,FALSE,"Лист4"}</definedName>
    <definedName name="wa" hidden="1">{#N/A,#N/A,FALSE,"Лист4"}</definedName>
    <definedName name="wb" localSheetId="0" hidden="1">{#N/A,#N/A,FALSE,"Лист4"}</definedName>
    <definedName name="wb" localSheetId="4" hidden="1">{#N/A,#N/A,FALSE,"Лист4"}</definedName>
    <definedName name="wb" hidden="1">{#N/A,#N/A,FALSE,"Лист4"}</definedName>
    <definedName name="wc" localSheetId="0" hidden="1">{#N/A,#N/A,FALSE,"Лист4"}</definedName>
    <definedName name="wc" localSheetId="4" hidden="1">{#N/A,#N/A,FALSE,"Лист4"}</definedName>
    <definedName name="wc" hidden="1">{#N/A,#N/A,FALSE,"Лист4"}</definedName>
    <definedName name="wd" localSheetId="0" hidden="1">{#N/A,#N/A,FALSE,"Лист4"}</definedName>
    <definedName name="wd" localSheetId="4" hidden="1">{#N/A,#N/A,FALSE,"Лист4"}</definedName>
    <definedName name="wd" hidden="1">{#N/A,#N/A,FALSE,"Лист4"}</definedName>
    <definedName name="we" localSheetId="0" hidden="1">{#N/A,#N/A,FALSE,"Лист4"}</definedName>
    <definedName name="we" localSheetId="4" hidden="1">{#N/A,#N/A,FALSE,"Лист4"}</definedName>
    <definedName name="we" hidden="1">{#N/A,#N/A,FALSE,"Лист4"}</definedName>
    <definedName name="wf" localSheetId="0" hidden="1">{#N/A,#N/A,FALSE,"Лист4"}</definedName>
    <definedName name="wf" localSheetId="4" hidden="1">{#N/A,#N/A,FALSE,"Лист4"}</definedName>
    <definedName name="wf" hidden="1">{#N/A,#N/A,FALSE,"Лист4"}</definedName>
    <definedName name="wg" localSheetId="0" hidden="1">{#N/A,#N/A,FALSE,"Лист4"}</definedName>
    <definedName name="wg" localSheetId="4" hidden="1">{#N/A,#N/A,FALSE,"Лист4"}</definedName>
    <definedName name="wg" hidden="1">{#N/A,#N/A,FALSE,"Лист4"}</definedName>
    <definedName name="wh" localSheetId="0" hidden="1">{#N/A,#N/A,FALSE,"Лист4"}</definedName>
    <definedName name="wh" localSheetId="4" hidden="1">{#N/A,#N/A,FALSE,"Лист4"}</definedName>
    <definedName name="wh" hidden="1">{#N/A,#N/A,FALSE,"Лист4"}</definedName>
    <definedName name="wi" localSheetId="0" hidden="1">{#N/A,#N/A,FALSE,"Лист4"}</definedName>
    <definedName name="wi" localSheetId="4" hidden="1">{#N/A,#N/A,FALSE,"Лист4"}</definedName>
    <definedName name="wi" hidden="1">{#N/A,#N/A,FALSE,"Лист4"}</definedName>
    <definedName name="wj" localSheetId="0" hidden="1">{#N/A,#N/A,FALSE,"Лист4"}</definedName>
    <definedName name="wj" localSheetId="4" hidden="1">{#N/A,#N/A,FALSE,"Лист4"}</definedName>
    <definedName name="wj" hidden="1">{#N/A,#N/A,FALSE,"Лист4"}</definedName>
    <definedName name="wk" localSheetId="0" hidden="1">{#N/A,#N/A,FALSE,"Лист4"}</definedName>
    <definedName name="wk" localSheetId="4" hidden="1">{#N/A,#N/A,FALSE,"Лист4"}</definedName>
    <definedName name="wk" hidden="1">{#N/A,#N/A,FALSE,"Лист4"}</definedName>
    <definedName name="wl" localSheetId="0" hidden="1">{#N/A,#N/A,FALSE,"Лист4"}</definedName>
    <definedName name="wl" localSheetId="4" hidden="1">{#N/A,#N/A,FALSE,"Лист4"}</definedName>
    <definedName name="wl" hidden="1">{#N/A,#N/A,FALSE,"Лист4"}</definedName>
    <definedName name="wm" localSheetId="0" hidden="1">{#N/A,#N/A,FALSE,"Лист4"}</definedName>
    <definedName name="wm" localSheetId="4" hidden="1">{#N/A,#N/A,FALSE,"Лист4"}</definedName>
    <definedName name="wm" hidden="1">{#N/A,#N/A,FALSE,"Лист4"}</definedName>
    <definedName name="wn" localSheetId="0" hidden="1">{#N/A,#N/A,FALSE,"Лист4"}</definedName>
    <definedName name="wn" localSheetId="4" hidden="1">{#N/A,#N/A,FALSE,"Лист4"}</definedName>
    <definedName name="wn" hidden="1">{#N/A,#N/A,FALSE,"Лист4"}</definedName>
    <definedName name="wo" localSheetId="0" hidden="1">{#N/A,#N/A,FALSE,"Лист4"}</definedName>
    <definedName name="wo" localSheetId="4" hidden="1">{#N/A,#N/A,FALSE,"Лист4"}</definedName>
    <definedName name="wo" hidden="1">{#N/A,#N/A,FALSE,"Лист4"}</definedName>
    <definedName name="wp" localSheetId="0" hidden="1">{#N/A,#N/A,FALSE,"Лист4"}</definedName>
    <definedName name="wp" localSheetId="4" hidden="1">{#N/A,#N/A,FALSE,"Лист4"}</definedName>
    <definedName name="wp" hidden="1">{#N/A,#N/A,FALSE,"Лист4"}</definedName>
    <definedName name="wq" localSheetId="0" hidden="1">{#N/A,#N/A,FALSE,"Лист4"}</definedName>
    <definedName name="wq" localSheetId="4" hidden="1">{#N/A,#N/A,FALSE,"Лист4"}</definedName>
    <definedName name="wq" hidden="1">{#N/A,#N/A,FALSE,"Лист4"}</definedName>
    <definedName name="wqq" localSheetId="0" hidden="1">{#N/A,#N/A,FALSE,"Лист4"}</definedName>
    <definedName name="wqq" localSheetId="4" hidden="1">{#N/A,#N/A,FALSE,"Лист4"}</definedName>
    <definedName name="wqq" hidden="1">{#N/A,#N/A,FALSE,"Лист4"}</definedName>
    <definedName name="wr" localSheetId="0" hidden="1">{#N/A,#N/A,FALSE,"Лист4"}</definedName>
    <definedName name="wr" localSheetId="4" hidden="1">{#N/A,#N/A,FALSE,"Лист4"}</definedName>
    <definedName name="wr" hidden="1">{#N/A,#N/A,FALSE,"Лист4"}</definedName>
    <definedName name="wrn.Інструкція." localSheetId="0" hidden="1">{#N/A,#N/A,FALSE,"Лист4"}</definedName>
    <definedName name="wrn.Інструкція." localSheetId="4" hidden="1">{#N/A,#N/A,FALSE,"Лист4"}</definedName>
    <definedName name="wrn.Інструкція." hidden="1">{#N/A,#N/A,FALSE,"Лист4"}</definedName>
    <definedName name="ws" localSheetId="0" hidden="1">{#N/A,#N/A,FALSE,"Лист4"}</definedName>
    <definedName name="ws" localSheetId="4" hidden="1">{#N/A,#N/A,FALSE,"Лист4"}</definedName>
    <definedName name="ws" hidden="1">{#N/A,#N/A,FALSE,"Лист4"}</definedName>
    <definedName name="wsa" localSheetId="0" hidden="1">{#N/A,#N/A,FALSE,"Лист4"}</definedName>
    <definedName name="wsa" localSheetId="4" hidden="1">{#N/A,#N/A,FALSE,"Лист4"}</definedName>
    <definedName name="wsa" hidden="1">{#N/A,#N/A,FALSE,"Лист4"}</definedName>
    <definedName name="wss" localSheetId="0" hidden="1">{#N/A,#N/A,FALSE,"Лист4"}</definedName>
    <definedName name="wss" localSheetId="4" hidden="1">{#N/A,#N/A,FALSE,"Лист4"}</definedName>
    <definedName name="wss" hidden="1">{#N/A,#N/A,FALSE,"Лист4"}</definedName>
    <definedName name="wsx" localSheetId="0" hidden="1">{#N/A,#N/A,FALSE,"Лист4"}</definedName>
    <definedName name="wsx" localSheetId="4" hidden="1">{#N/A,#N/A,FALSE,"Лист4"}</definedName>
    <definedName name="wsx" hidden="1">{#N/A,#N/A,FALSE,"Лист4"}</definedName>
    <definedName name="wt" localSheetId="0" hidden="1">{#N/A,#N/A,FALSE,"Лист4"}</definedName>
    <definedName name="wt" localSheetId="4" hidden="1">{#N/A,#N/A,FALSE,"Лист4"}</definedName>
    <definedName name="wt" hidden="1">{#N/A,#N/A,FALSE,"Лист4"}</definedName>
    <definedName name="wu" localSheetId="0" hidden="1">{#N/A,#N/A,FALSE,"Лист4"}</definedName>
    <definedName name="wu" localSheetId="4" hidden="1">{#N/A,#N/A,FALSE,"Лист4"}</definedName>
    <definedName name="wu" hidden="1">{#N/A,#N/A,FALSE,"Лист4"}</definedName>
    <definedName name="wv" localSheetId="0" hidden="1">{#N/A,#N/A,FALSE,"Лист4"}</definedName>
    <definedName name="wv" localSheetId="4" hidden="1">{#N/A,#N/A,FALSE,"Лист4"}</definedName>
    <definedName name="wv" hidden="1">{#N/A,#N/A,FALSE,"Лист4"}</definedName>
    <definedName name="ww" localSheetId="0" hidden="1">{#N/A,#N/A,FALSE,"Лист4"}</definedName>
    <definedName name="ww" localSheetId="4" hidden="1">{#N/A,#N/A,FALSE,"Лист4"}</definedName>
    <definedName name="ww" hidden="1">{#N/A,#N/A,FALSE,"Лист4"}</definedName>
    <definedName name="www" localSheetId="0" hidden="1">{#N/A,#N/A,FALSE,"Лист4"}</definedName>
    <definedName name="www" localSheetId="4" hidden="1">{#N/A,#N/A,FALSE,"Лист4"}</definedName>
    <definedName name="www" hidden="1">{#N/A,#N/A,FALSE,"Лист4"}</definedName>
    <definedName name="wwww" localSheetId="0" hidden="1">{#N/A,#N/A,FALSE,"Лист4"}</definedName>
    <definedName name="wwww" localSheetId="4" hidden="1">{#N/A,#N/A,FALSE,"Лист4"}</definedName>
    <definedName name="wwww" hidden="1">{#N/A,#N/A,FALSE,"Лист4"}</definedName>
    <definedName name="wwwww" localSheetId="0" hidden="1">{#N/A,#N/A,FALSE,"Лист4"}</definedName>
    <definedName name="wwwww" localSheetId="4" hidden="1">{#N/A,#N/A,FALSE,"Лист4"}</definedName>
    <definedName name="wwwww" hidden="1">{#N/A,#N/A,FALSE,"Лист4"}</definedName>
    <definedName name="wwwwww" localSheetId="0" hidden="1">{#N/A,#N/A,FALSE,"Лист4"}</definedName>
    <definedName name="wwwwww" localSheetId="4" hidden="1">{#N/A,#N/A,FALSE,"Лист4"}</definedName>
    <definedName name="wwwwww" hidden="1">{#N/A,#N/A,FALSE,"Лист4"}</definedName>
    <definedName name="wwwwwwww" localSheetId="0" hidden="1">{#N/A,#N/A,FALSE,"Лист4"}</definedName>
    <definedName name="wwwwwwww" localSheetId="4" hidden="1">{#N/A,#N/A,FALSE,"Лист4"}</definedName>
    <definedName name="wwwwwwww" hidden="1">{#N/A,#N/A,FALSE,"Лист4"}</definedName>
    <definedName name="wwwwwwwwww" localSheetId="0" hidden="1">{#N/A,#N/A,FALSE,"Лист4"}</definedName>
    <definedName name="wwwwwwwwww" localSheetId="4" hidden="1">{#N/A,#N/A,FALSE,"Лист4"}</definedName>
    <definedName name="wwwwwwwwww" hidden="1">{#N/A,#N/A,FALSE,"Лист4"}</definedName>
    <definedName name="wwwwwwwwwwwww" localSheetId="0" hidden="1">{#N/A,#N/A,FALSE,"Лист4"}</definedName>
    <definedName name="wwwwwwwwwwwww" localSheetId="4" hidden="1">{#N/A,#N/A,FALSE,"Лист4"}</definedName>
    <definedName name="wwwwwwwwwwwww" hidden="1">{#N/A,#N/A,FALSE,"Лист4"}</definedName>
    <definedName name="wwwwwwwwwwwwww" localSheetId="0" hidden="1">{#N/A,#N/A,FALSE,"Лист4"}</definedName>
    <definedName name="wwwwwwwwwwwwww" localSheetId="4" hidden="1">{#N/A,#N/A,FALSE,"Лист4"}</definedName>
    <definedName name="wwwwwwwwwwwwww" hidden="1">{#N/A,#N/A,FALSE,"Лист4"}</definedName>
    <definedName name="wwwwwwwwwwwwwwww" localSheetId="0" hidden="1">{#N/A,#N/A,FALSE,"Лист4"}</definedName>
    <definedName name="wwwwwwwwwwwwwwww" localSheetId="4" hidden="1">{#N/A,#N/A,FALSE,"Лист4"}</definedName>
    <definedName name="wwwwwwwwwwwwwwww" hidden="1">{#N/A,#N/A,FALSE,"Лист4"}</definedName>
    <definedName name="wwwwwwwwwwwwwwwwww" localSheetId="0" hidden="1">{#N/A,#N/A,FALSE,"Лист4"}</definedName>
    <definedName name="wwwwwwwwwwwwwwwwww" localSheetId="4" hidden="1">{#N/A,#N/A,FALSE,"Лист4"}</definedName>
    <definedName name="wwwwwwwwwwwwwwwwww" hidden="1">{#N/A,#N/A,FALSE,"Лист4"}</definedName>
    <definedName name="wwwwwwwwwwwwwwwwwww" localSheetId="0" hidden="1">{#N/A,#N/A,FALSE,"Лист4"}</definedName>
    <definedName name="wwwwwwwwwwwwwwwwwww" localSheetId="4" hidden="1">{#N/A,#N/A,FALSE,"Лист4"}</definedName>
    <definedName name="wwwwwwwwwwwwwwwwwww" hidden="1">{#N/A,#N/A,FALSE,"Лист4"}</definedName>
    <definedName name="wwwwwwwwwwwwwwwwwwwww" localSheetId="0" hidden="1">{#N/A,#N/A,FALSE,"Лист4"}</definedName>
    <definedName name="wwwwwwwwwwwwwwwwwwwww" localSheetId="4" hidden="1">{#N/A,#N/A,FALSE,"Лист4"}</definedName>
    <definedName name="wwwwwwwwwwwwwwwwwwwww" hidden="1">{#N/A,#N/A,FALSE,"Лист4"}</definedName>
    <definedName name="wwwwwwwwwwwwwwwwwwwwwwwww" localSheetId="0" hidden="1">{#N/A,#N/A,FALSE,"Лист4"}</definedName>
    <definedName name="wwwwwwwwwwwwwwwwwwwwwwwww" localSheetId="4" hidden="1">{#N/A,#N/A,FALSE,"Лист4"}</definedName>
    <definedName name="wwwwwwwwwwwwwwwwwwwwwwwww" hidden="1">{#N/A,#N/A,FALSE,"Лист4"}</definedName>
    <definedName name="wx" localSheetId="0" hidden="1">{#N/A,#N/A,FALSE,"Лист4"}</definedName>
    <definedName name="wx" localSheetId="4" hidden="1">{#N/A,#N/A,FALSE,"Лист4"}</definedName>
    <definedName name="wx" hidden="1">{#N/A,#N/A,FALSE,"Лист4"}</definedName>
    <definedName name="wy" localSheetId="0" hidden="1">{#N/A,#N/A,FALSE,"Лист4"}</definedName>
    <definedName name="wy" localSheetId="4" hidden="1">{#N/A,#N/A,FALSE,"Лист4"}</definedName>
    <definedName name="wy" hidden="1">{#N/A,#N/A,FALSE,"Лист4"}</definedName>
    <definedName name="wz" localSheetId="0" hidden="1">{#N/A,#N/A,FALSE,"Лист4"}</definedName>
    <definedName name="wz" localSheetId="4" hidden="1">{#N/A,#N/A,FALSE,"Лист4"}</definedName>
    <definedName name="wz" hidden="1">{#N/A,#N/A,FALSE,"Лист4"}</definedName>
    <definedName name="xc" localSheetId="0" hidden="1">{#N/A,#N/A,FALSE,"Лист4"}</definedName>
    <definedName name="xc" localSheetId="4" hidden="1">{#N/A,#N/A,FALSE,"Лист4"}</definedName>
    <definedName name="xc" hidden="1">{#N/A,#N/A,FALSE,"Лист4"}</definedName>
    <definedName name="xcc" localSheetId="0" hidden="1">{#N/A,#N/A,FALSE,"Лист4"}</definedName>
    <definedName name="xcc" localSheetId="4" hidden="1">{#N/A,#N/A,FALSE,"Лист4"}</definedName>
    <definedName name="xcc" hidden="1">{#N/A,#N/A,FALSE,"Лист4"}</definedName>
    <definedName name="xccccc" localSheetId="0" hidden="1">{#N/A,#N/A,FALSE,"Лист4"}</definedName>
    <definedName name="xccccc" localSheetId="4" hidden="1">{#N/A,#N/A,FALSE,"Лист4"}</definedName>
    <definedName name="xccccc" hidden="1">{#N/A,#N/A,FALSE,"Лист4"}</definedName>
    <definedName name="xp" localSheetId="0" hidden="1">{#N/A,#N/A,FALSE,"Лист4"}</definedName>
    <definedName name="xp" localSheetId="4" hidden="1">{#N/A,#N/A,FALSE,"Лист4"}</definedName>
    <definedName name="xp" hidden="1">{#N/A,#N/A,FALSE,"Лист4"}</definedName>
    <definedName name="xxxxx" localSheetId="0" hidden="1">{#N/A,#N/A,FALSE,"Лист4"}</definedName>
    <definedName name="xxxxx" localSheetId="4" hidden="1">{#N/A,#N/A,FALSE,"Лист4"}</definedName>
    <definedName name="xxxxx" hidden="1">{#N/A,#N/A,FALSE,"Лист4"}</definedName>
    <definedName name="xxxxxx" localSheetId="0" hidden="1">{#N/A,#N/A,FALSE,"Лист4"}</definedName>
    <definedName name="xxxxxx" localSheetId="4" hidden="1">{#N/A,#N/A,FALSE,"Лист4"}</definedName>
    <definedName name="xxxxxx" hidden="1">{#N/A,#N/A,FALSE,"Лист4"}</definedName>
    <definedName name="xz" localSheetId="0" hidden="1">{#N/A,#N/A,FALSE,"Лист4"}</definedName>
    <definedName name="xz" localSheetId="4" hidden="1">{#N/A,#N/A,FALSE,"Лист4"}</definedName>
    <definedName name="xz" hidden="1">{#N/A,#N/A,FALSE,"Лист4"}</definedName>
    <definedName name="xzm" localSheetId="0" hidden="1">{#N/A,#N/A,FALSE,"Лист4"}</definedName>
    <definedName name="xzm" localSheetId="4" hidden="1">{#N/A,#N/A,FALSE,"Лист4"}</definedName>
    <definedName name="xzm" hidden="1">{#N/A,#N/A,FALSE,"Лист4"}</definedName>
    <definedName name="yhn" localSheetId="0" hidden="1">{#N/A,#N/A,FALSE,"Лист4"}</definedName>
    <definedName name="yhn" localSheetId="4" hidden="1">{#N/A,#N/A,FALSE,"Лист4"}</definedName>
    <definedName name="yhn" hidden="1">{#N/A,#N/A,FALSE,"Лист4"}</definedName>
    <definedName name="yhnn" localSheetId="0" hidden="1">{#N/A,#N/A,FALSE,"Лист4"}</definedName>
    <definedName name="yhnn" localSheetId="4" hidden="1">{#N/A,#N/A,FALSE,"Лист4"}</definedName>
    <definedName name="yhnn" hidden="1">{#N/A,#N/A,FALSE,"Лист4"}</definedName>
    <definedName name="ytr">'[1]Вид Ганущ'!$AL$15</definedName>
    <definedName name="yyyyy" localSheetId="0" hidden="1">{#N/A,#N/A,FALSE,"Лист4"}</definedName>
    <definedName name="yyyyy" localSheetId="4" hidden="1">{#N/A,#N/A,FALSE,"Лист4"}</definedName>
    <definedName name="yyyyy" hidden="1">{#N/A,#N/A,FALSE,"Лист4"}</definedName>
    <definedName name="yyyyyyyyyyyyy" localSheetId="0" hidden="1">{#N/A,#N/A,FALSE,"Лист4"}</definedName>
    <definedName name="yyyyyyyyyyyyy" localSheetId="4" hidden="1">{#N/A,#N/A,FALSE,"Лист4"}</definedName>
    <definedName name="yyyyyyyyyyyyy" hidden="1">{#N/A,#N/A,FALSE,"Лист4"}</definedName>
    <definedName name="yyyyyyyyyyyyyyyyyyyyyyyyy" localSheetId="0" hidden="1">{#N/A,#N/A,FALSE,"Лист4"}</definedName>
    <definedName name="yyyyyyyyyyyyyyyyyyyyyyyyy" localSheetId="4" hidden="1">{#N/A,#N/A,FALSE,"Лист4"}</definedName>
    <definedName name="yyyyyyyyyyyyyyyyyyyyyyyyy" hidden="1">{#N/A,#N/A,FALSE,"Лист4"}</definedName>
    <definedName name="z" localSheetId="0" hidden="1">{#N/A,#N/A,FALSE,"Лист4"}</definedName>
    <definedName name="z" localSheetId="4" hidden="1">{#N/A,#N/A,FALSE,"Лист4"}</definedName>
    <definedName name="z" hidden="1">{#N/A,#N/A,FALSE,"Лист4"}</definedName>
    <definedName name="Z_571B0F1F_F5F6_4427_8426_A1E285F20DB5_.wvu.PrintTitles" localSheetId="2" hidden="1">'Видат дод 2'!$33:$33</definedName>
    <definedName name="Z_9A80C64F_E369_4895_9A8F_972FFD1C796F_.wvu.PrintTitles" localSheetId="2" hidden="1">'Видат дод 2'!$33:$33</definedName>
    <definedName name="Z_D36C0F4C_E065_4FED_B691_024B39DF7619_.wvu.PrintTitles" localSheetId="2" hidden="1">'Видат дод 2'!$33:$33</definedName>
    <definedName name="Z_F6161050_8C84_407A_A24B_3D592CA897DC_.wvu.PrintTitles" localSheetId="2" hidden="1">'Видат дод 2'!$33:$33</definedName>
    <definedName name="za" localSheetId="0" hidden="1">{#N/A,#N/A,FALSE,"Лист4"}</definedName>
    <definedName name="za" localSheetId="4" hidden="1">{#N/A,#N/A,FALSE,"Лист4"}</definedName>
    <definedName name="za" hidden="1">{#N/A,#N/A,FALSE,"Лист4"}</definedName>
    <definedName name="zaa" localSheetId="0" hidden="1">{#N/A,#N/A,FALSE,"Лист4"}</definedName>
    <definedName name="zaa" localSheetId="4" hidden="1">{#N/A,#N/A,FALSE,"Лист4"}</definedName>
    <definedName name="zaa" hidden="1">{#N/A,#N/A,FALSE,"Лист4"}</definedName>
    <definedName name="zaaa" localSheetId="0" hidden="1">{#N/A,#N/A,FALSE,"Лист4"}</definedName>
    <definedName name="zaaa" localSheetId="4" hidden="1">{#N/A,#N/A,FALSE,"Лист4"}</definedName>
    <definedName name="zaaa" hidden="1">{#N/A,#N/A,FALSE,"Лист4"}</definedName>
    <definedName name="zaaaa" localSheetId="0" hidden="1">{#N/A,#N/A,FALSE,"Лист4"}</definedName>
    <definedName name="zaaaa" localSheetId="4" hidden="1">{#N/A,#N/A,FALSE,"Лист4"}</definedName>
    <definedName name="zaaaa" hidden="1">{#N/A,#N/A,FALSE,"Лист4"}</definedName>
    <definedName name="zaz" localSheetId="0" hidden="1">{#N/A,#N/A,FALSE,"Лист4"}</definedName>
    <definedName name="zaz" localSheetId="4" hidden="1">{#N/A,#N/A,FALSE,"Лист4"}</definedName>
    <definedName name="zaz" hidden="1">{#N/A,#N/A,FALSE,"Лист4"}</definedName>
    <definedName name="ze" localSheetId="0" hidden="1">{#N/A,#N/A,FALSE,"Лист4"}</definedName>
    <definedName name="ze" localSheetId="4" hidden="1">{#N/A,#N/A,FALSE,"Лист4"}</definedName>
    <definedName name="ze" hidden="1">{#N/A,#N/A,FALSE,"Лист4"}</definedName>
    <definedName name="zee" localSheetId="0" hidden="1">{#N/A,#N/A,FALSE,"Лист4"}</definedName>
    <definedName name="zee" localSheetId="4" hidden="1">{#N/A,#N/A,FALSE,"Лист4"}</definedName>
    <definedName name="zee" hidden="1">{#N/A,#N/A,FALSE,"Лист4"}</definedName>
    <definedName name="zq" localSheetId="0" hidden="1">{#N/A,#N/A,FALSE,"Лист4"}</definedName>
    <definedName name="zq" localSheetId="4" hidden="1">{#N/A,#N/A,FALSE,"Лист4"}</definedName>
    <definedName name="zq" hidden="1">{#N/A,#N/A,FALSE,"Лист4"}</definedName>
    <definedName name="zqq" localSheetId="0" hidden="1">{#N/A,#N/A,FALSE,"Лист4"}</definedName>
    <definedName name="zqq" localSheetId="4" hidden="1">{#N/A,#N/A,FALSE,"Лист4"}</definedName>
    <definedName name="zqq" hidden="1">{#N/A,#N/A,FALSE,"Лист4"}</definedName>
    <definedName name="zr" localSheetId="0" hidden="1">{#N/A,#N/A,FALSE,"Лист4"}</definedName>
    <definedName name="zr" localSheetId="4" hidden="1">{#N/A,#N/A,FALSE,"Лист4"}</definedName>
    <definedName name="zr" hidden="1">{#N/A,#N/A,FALSE,"Лист4"}</definedName>
    <definedName name="zt" localSheetId="0" hidden="1">{#N/A,#N/A,FALSE,"Лист4"}</definedName>
    <definedName name="zt" localSheetId="4" hidden="1">{#N/A,#N/A,FALSE,"Лист4"}</definedName>
    <definedName name="zt" hidden="1">{#N/A,#N/A,FALSE,"Лист4"}</definedName>
    <definedName name="zu" localSheetId="0" hidden="1">{#N/A,#N/A,FALSE,"Лист4"}</definedName>
    <definedName name="zu" localSheetId="4" hidden="1">{#N/A,#N/A,FALSE,"Лист4"}</definedName>
    <definedName name="zu" hidden="1">{#N/A,#N/A,FALSE,"Лист4"}</definedName>
    <definedName name="zw" localSheetId="0" hidden="1">{#N/A,#N/A,FALSE,"Лист4"}</definedName>
    <definedName name="zw" localSheetId="4" hidden="1">{#N/A,#N/A,FALSE,"Лист4"}</definedName>
    <definedName name="zw" hidden="1">{#N/A,#N/A,FALSE,"Лист4"}</definedName>
    <definedName name="zx" localSheetId="0" hidden="1">{#N/A,#N/A,FALSE,"Лист4"}</definedName>
    <definedName name="zx" localSheetId="4" hidden="1">{#N/A,#N/A,FALSE,"Лист4"}</definedName>
    <definedName name="zx" hidden="1">{#N/A,#N/A,FALSE,"Лист4"}</definedName>
    <definedName name="zxc" localSheetId="0" hidden="1">{#N/A,#N/A,FALSE,"Лист4"}</definedName>
    <definedName name="zxc" localSheetId="4" hidden="1">{#N/A,#N/A,FALSE,"Лист4"}</definedName>
    <definedName name="zxc" hidden="1">{#N/A,#N/A,FALSE,"Лист4"}</definedName>
    <definedName name="zxcc" localSheetId="0" hidden="1">{#N/A,#N/A,FALSE,"Лист4"}</definedName>
    <definedName name="zxcc" localSheetId="4" hidden="1">{#N/A,#N/A,FALSE,"Лист4"}</definedName>
    <definedName name="zxcc" hidden="1">{#N/A,#N/A,FALSE,"Лист4"}</definedName>
    <definedName name="zxcv" localSheetId="0" hidden="1">{#N/A,#N/A,FALSE,"Лист4"}</definedName>
    <definedName name="zxcv" localSheetId="4" hidden="1">{#N/A,#N/A,FALSE,"Лист4"}</definedName>
    <definedName name="zxcv" hidden="1">{#N/A,#N/A,FALSE,"Лист4"}</definedName>
    <definedName name="zxcvb" localSheetId="0" hidden="1">{#N/A,#N/A,FALSE,"Лист4"}</definedName>
    <definedName name="zxcvb" localSheetId="4" hidden="1">{#N/A,#N/A,FALSE,"Лист4"}</definedName>
    <definedName name="zxcvb" hidden="1">{#N/A,#N/A,FALSE,"Лист4"}</definedName>
    <definedName name="zxcvbn" localSheetId="0" hidden="1">{#N/A,#N/A,FALSE,"Лист4"}</definedName>
    <definedName name="zxcvbn" localSheetId="4" hidden="1">{#N/A,#N/A,FALSE,"Лист4"}</definedName>
    <definedName name="zxcvbn" hidden="1">{#N/A,#N/A,FALSE,"Лист4"}</definedName>
    <definedName name="zxcvbnm" localSheetId="0" hidden="1">{#N/A,#N/A,FALSE,"Лист4"}</definedName>
    <definedName name="zxcvbnm" localSheetId="4" hidden="1">{#N/A,#N/A,FALSE,"Лист4"}</definedName>
    <definedName name="zxcvbnm" hidden="1">{#N/A,#N/A,FALSE,"Лист4"}</definedName>
    <definedName name="zzz" localSheetId="0" hidden="1">{#N/A,#N/A,FALSE,"Лист4"}</definedName>
    <definedName name="zzz" localSheetId="4" hidden="1">{#N/A,#N/A,FALSE,"Лист4"}</definedName>
    <definedName name="zzz" hidden="1">{#N/A,#N/A,FALSE,"Лист4"}</definedName>
    <definedName name="zzzzz" localSheetId="0" hidden="1">{#N/A,#N/A,FALSE,"Лист4"}</definedName>
    <definedName name="zzzzz" localSheetId="4" hidden="1">{#N/A,#N/A,FALSE,"Лист4"}</definedName>
    <definedName name="zzzzz" hidden="1">{#N/A,#N/A,FALSE,"Лист4"}</definedName>
    <definedName name="zzzzzzzzzzzzzzzzzzzz" localSheetId="0" hidden="1">{#N/A,#N/A,FALSE,"Лист4"}</definedName>
    <definedName name="zzzzzzzzzzzzzzzzzzzz" localSheetId="4" hidden="1">{#N/A,#N/A,FALSE,"Лист4"}</definedName>
    <definedName name="zzzzzzzzzzzzzzzzzzzz" hidden="1">{#N/A,#N/A,FALSE,"Лист4"}</definedName>
    <definedName name="zzzzzzzzzzzzzzzzzzzzz" localSheetId="0" hidden="1">{#N/A,#N/A,FALSE,"Лист4"}</definedName>
    <definedName name="zzzzzzzzzzzzzzzzzzzzz" localSheetId="4" hidden="1">{#N/A,#N/A,FALSE,"Лист4"}</definedName>
    <definedName name="zzzzzzzzzzzzzzzzzzzzz" hidden="1">{#N/A,#N/A,FALSE,"Лист4"}</definedName>
    <definedName name="zzzzzzzzzzzzzzzzzzzzzzzzzz" localSheetId="0" hidden="1">{#N/A,#N/A,FALSE,"Лист4"}</definedName>
    <definedName name="zzzzzzzzzzzzzzzzzzzzzzzzzz" localSheetId="4" hidden="1">{#N/A,#N/A,FALSE,"Лист4"}</definedName>
    <definedName name="zzzzzzzzzzzzzzzzzzzzzzzzzz" hidden="1">{#N/A,#N/A,FALSE,"Лист4"}</definedName>
    <definedName name="а" localSheetId="0" hidden="1">{#N/A,#N/A,FALSE,"Лист4"}</definedName>
    <definedName name="а" localSheetId="4" hidden="1">{#N/A,#N/A,FALSE,"Лист4"}</definedName>
    <definedName name="а" hidden="1">{#N/A,#N/A,FALSE,"Лист4"}</definedName>
    <definedName name="аа" localSheetId="0">#REF!</definedName>
    <definedName name="аа" localSheetId="1">#REF!</definedName>
    <definedName name="аа" localSheetId="3">#REF!</definedName>
    <definedName name="аа" localSheetId="4">#REF!</definedName>
    <definedName name="аа">#REF!</definedName>
    <definedName name="ааа" localSheetId="0" hidden="1">{#N/A,#N/A,FALSE,"Лист4"}</definedName>
    <definedName name="ааа" localSheetId="4" hidden="1">{#N/A,#N/A,FALSE,"Лист4"}</definedName>
    <definedName name="ааа" hidden="1">{#N/A,#N/A,FALSE,"Лист4"}</definedName>
    <definedName name="ааааа" localSheetId="0" hidden="1">{#N/A,#N/A,FALSE,"Лист4"}</definedName>
    <definedName name="ааааа" localSheetId="4" hidden="1">{#N/A,#N/A,FALSE,"Лист4"}</definedName>
    <definedName name="ааааа" hidden="1">{#N/A,#N/A,FALSE,"Лист4"}</definedName>
    <definedName name="аааааа" localSheetId="0" hidden="1">{#N/A,#N/A,FALSE,"Лист4"}</definedName>
    <definedName name="аааааа" localSheetId="4" hidden="1">{#N/A,#N/A,FALSE,"Лист4"}</definedName>
    <definedName name="аааааа" hidden="1">{#N/A,#N/A,FALSE,"Лист4"}</definedName>
    <definedName name="аааааааа" localSheetId="0" hidden="1">{#N/A,#N/A,FALSE,"Лист4"}</definedName>
    <definedName name="аааааааа" localSheetId="4" hidden="1">{#N/A,#N/A,FALSE,"Лист4"}</definedName>
    <definedName name="аааааааа" hidden="1">{#N/A,#N/A,FALSE,"Лист4"}</definedName>
    <definedName name="ааааааааа" localSheetId="0" hidden="1">{#N/A,#N/A,FALSE,"Лист4"}</definedName>
    <definedName name="ааааааааа" localSheetId="4" hidden="1">{#N/A,#N/A,FALSE,"Лист4"}</definedName>
    <definedName name="ааааааааа" hidden="1">{#N/A,#N/A,FALSE,"Лист4"}</definedName>
    <definedName name="аааааааааа" localSheetId="0" hidden="1">{#N/A,#N/A,FALSE,"Лист4"}</definedName>
    <definedName name="аааааааааа" localSheetId="4" hidden="1">{#N/A,#N/A,FALSE,"Лист4"}</definedName>
    <definedName name="аааааааааа" hidden="1">{#N/A,#N/A,FALSE,"Лист4"}</definedName>
    <definedName name="б" localSheetId="0" hidden="1">{#N/A,#N/A,FALSE,"Лист4"}</definedName>
    <definedName name="б" localSheetId="4" hidden="1">{#N/A,#N/A,FALSE,"Лист4"}</definedName>
    <definedName name="б" hidden="1">{#N/A,#N/A,FALSE,"Лист4"}</definedName>
    <definedName name="б2000" localSheetId="0">#REF!</definedName>
    <definedName name="б2000" localSheetId="4">#REF!</definedName>
    <definedName name="б2000">#REF!</definedName>
    <definedName name="б22110" localSheetId="0">#REF!</definedName>
    <definedName name="б22110" localSheetId="4">#REF!</definedName>
    <definedName name="б22110">#REF!</definedName>
    <definedName name="б24" localSheetId="0">#REF!</definedName>
    <definedName name="б24" localSheetId="4">#REF!</definedName>
    <definedName name="б24">#REF!</definedName>
    <definedName name="б25" localSheetId="0">#REF!</definedName>
    <definedName name="б25" localSheetId="4">#REF!</definedName>
    <definedName name="б25">#REF!</definedName>
    <definedName name="бб" localSheetId="0" hidden="1">{#N/A,#N/A,FALSE,"Лист4"}</definedName>
    <definedName name="бб" localSheetId="4" hidden="1">{#N/A,#N/A,FALSE,"Лист4"}</definedName>
    <definedName name="бб" hidden="1">{#N/A,#N/A,FALSE,"Лист4"}</definedName>
    <definedName name="ббб" localSheetId="0" hidden="1">{#N/A,#N/A,FALSE,"Лист4"}</definedName>
    <definedName name="ббб" localSheetId="4" hidden="1">{#N/A,#N/A,FALSE,"Лист4"}</definedName>
    <definedName name="ббб" hidden="1">{#N/A,#N/A,FALSE,"Лист4"}</definedName>
    <definedName name="бббб" localSheetId="0" hidden="1">{#N/A,#N/A,FALSE,"Лист4"}</definedName>
    <definedName name="бббб" localSheetId="4" hidden="1">{#N/A,#N/A,FALSE,"Лист4"}</definedName>
    <definedName name="бббб" hidden="1">{#N/A,#N/A,FALSE,"Лист4"}</definedName>
    <definedName name="ббббб" localSheetId="0" hidden="1">{#N/A,#N/A,FALSE,"Лист4"}</definedName>
    <definedName name="ббббб" localSheetId="4" hidden="1">{#N/A,#N/A,FALSE,"Лист4"}</definedName>
    <definedName name="ббббб" hidden="1">{#N/A,#N/A,FALSE,"Лист4"}</definedName>
    <definedName name="бббббб" localSheetId="0" hidden="1">{#N/A,#N/A,FALSE,"Лист4"}</definedName>
    <definedName name="бббббб" localSheetId="4" hidden="1">{#N/A,#N/A,FALSE,"Лист4"}</definedName>
    <definedName name="бббббб" hidden="1">{#N/A,#N/A,FALSE,"Лист4"}</definedName>
    <definedName name="В68" localSheetId="0">#REF!</definedName>
    <definedName name="В68">#REF!</definedName>
    <definedName name="вввввввввввввввввввввввввввввввввв" localSheetId="0" hidden="1">{#N/A,#N/A,FALSE,"Лист4"}</definedName>
    <definedName name="вввввввввввввввввввввввввввввввввв" localSheetId="4" hidden="1">{#N/A,#N/A,FALSE,"Лист4"}</definedName>
    <definedName name="вввввввввввввввввввввввввввввввввв" hidden="1">{#N/A,#N/A,FALSE,"Лист4"}</definedName>
    <definedName name="вс" localSheetId="0">#REF!</definedName>
    <definedName name="вс">#REF!</definedName>
    <definedName name="гг" localSheetId="0" hidden="1">{#N/A,#N/A,FALSE,"Лист4"}</definedName>
    <definedName name="гг" localSheetId="4" hidden="1">{#N/A,#N/A,FALSE,"Лист4"}</definedName>
    <definedName name="гг" hidden="1">{#N/A,#N/A,FALSE,"Лист4"}</definedName>
    <definedName name="гр" localSheetId="0" hidden="1">{#N/A,#N/A,FALSE,"Лист4"}</definedName>
    <definedName name="гр" localSheetId="4" hidden="1">{#N/A,#N/A,FALSE,"Лист4"}</definedName>
    <definedName name="гр" hidden="1">{#N/A,#N/A,FALSE,"Лист4"}</definedName>
    <definedName name="д">#REF!</definedName>
    <definedName name="да" localSheetId="0" hidden="1">{#N/A,#N/A,FALSE,"Лист4"}</definedName>
    <definedName name="да" localSheetId="4" hidden="1">{#N/A,#N/A,FALSE,"Лист4"}</definedName>
    <definedName name="да" hidden="1">{#N/A,#N/A,FALSE,"Лист4"}</definedName>
    <definedName name="ддд" localSheetId="0" hidden="1">{#N/A,#N/A,FALSE,"Лист4"}</definedName>
    <definedName name="ддд" localSheetId="4" hidden="1">{#N/A,#N/A,FALSE,"Лист4"}</definedName>
    <definedName name="ддд" hidden="1">{#N/A,#N/A,FALSE,"Лист4"}</definedName>
    <definedName name="ддддддддддд" localSheetId="0" hidden="1">{#N/A,#N/A,FALSE,"Лист4"}</definedName>
    <definedName name="ддддддддддд" localSheetId="4" hidden="1">{#N/A,#N/A,FALSE,"Лист4"}</definedName>
    <definedName name="ддддддддддд" hidden="1">{#N/A,#N/A,FALSE,"Лист4"}</definedName>
    <definedName name="ДЖЕРЕЛА1">#REF!</definedName>
    <definedName name="ее" localSheetId="0" hidden="1">{#N/A,#N/A,FALSE,"Лист4"}</definedName>
    <definedName name="ее" localSheetId="4" hidden="1">{#N/A,#N/A,FALSE,"Лист4"}</definedName>
    <definedName name="ее" hidden="1">{#N/A,#N/A,FALSE,"Лист4"}</definedName>
    <definedName name="еее" localSheetId="0" hidden="1">{#N/A,#N/A,FALSE,"Лист4"}</definedName>
    <definedName name="еее" localSheetId="4" hidden="1">{#N/A,#N/A,FALSE,"Лист4"}</definedName>
    <definedName name="еее" hidden="1">{#N/A,#N/A,FALSE,"Лист4"}</definedName>
    <definedName name="ееее" localSheetId="0" hidden="1">{#N/A,#N/A,FALSE,"Лист4"}</definedName>
    <definedName name="ееее" localSheetId="4" hidden="1">{#N/A,#N/A,FALSE,"Лист4"}</definedName>
    <definedName name="ееее" hidden="1">{#N/A,#N/A,FALSE,"Лист4"}</definedName>
    <definedName name="жж" localSheetId="0" hidden="1">{#N/A,#N/A,FALSE,"Лист4"}</definedName>
    <definedName name="жж" localSheetId="4" hidden="1">{#N/A,#N/A,FALSE,"Лист4"}</definedName>
    <definedName name="жж" hidden="1">{#N/A,#N/A,FALSE,"Лист4"}</definedName>
    <definedName name="жжж" localSheetId="0" hidden="1">{#N/A,#N/A,FALSE,"Лист4"}</definedName>
    <definedName name="жжж" localSheetId="4" hidden="1">{#N/A,#N/A,FALSE,"Лист4"}</definedName>
    <definedName name="жжж" hidden="1">{#N/A,#N/A,FALSE,"Лист4"}</definedName>
    <definedName name="жжжжж" localSheetId="0" hidden="1">{#N/A,#N/A,FALSE,"Лист4"}</definedName>
    <definedName name="жжжжж" localSheetId="4" hidden="1">{#N/A,#N/A,FALSE,"Лист4"}</definedName>
    <definedName name="жжжжж" hidden="1">{#N/A,#N/A,FALSE,"Лист4"}</definedName>
    <definedName name="житлове" localSheetId="0" hidden="1">{#N/A,#N/A,FALSE,"Лист4"}</definedName>
    <definedName name="житлове" localSheetId="4" hidden="1">{#N/A,#N/A,FALSE,"Лист4"}</definedName>
    <definedName name="житлове" hidden="1">{#N/A,#N/A,FALSE,"Лист4"}</definedName>
    <definedName name="_xlnm.Print_Titles" localSheetId="2">'Видат дод 2'!$A:$B,'Видат дод 2'!$30:$33</definedName>
    <definedName name="_xlnm.Print_Titles" localSheetId="1">'Дод 1 доход '!$A:$B,'Дод 1 доход '!$27:$30</definedName>
    <definedName name="_xlnm.Print_Titles" localSheetId="3">кредитування!$A:$B,кредитування!$26:$29</definedName>
    <definedName name="_xlnm.Print_Titles" localSheetId="4">програми!$17:$17</definedName>
    <definedName name="здоровя" localSheetId="0" hidden="1">{#N/A,#N/A,FALSE,"Лист4"}</definedName>
    <definedName name="здоровя" localSheetId="4" hidden="1">{#N/A,#N/A,FALSE,"Лист4"}</definedName>
    <definedName name="здоровя" hidden="1">{#N/A,#N/A,FALSE,"Лист4"}</definedName>
    <definedName name="зз" localSheetId="0" hidden="1">{#N/A,#N/A,FALSE,"Лист4"}</definedName>
    <definedName name="зз" localSheetId="4" hidden="1">{#N/A,#N/A,FALSE,"Лист4"}</definedName>
    <definedName name="зз" hidden="1">{#N/A,#N/A,FALSE,"Лист4"}</definedName>
    <definedName name="ззз" localSheetId="0" hidden="1">{#N/A,#N/A,FALSE,"Лист4"}</definedName>
    <definedName name="ззз" localSheetId="4" hidden="1">{#N/A,#N/A,FALSE,"Лист4"}</definedName>
    <definedName name="ззз" hidden="1">{#N/A,#N/A,FALSE,"Лист4"}</definedName>
    <definedName name="зоо" localSheetId="0" hidden="1">{#N/A,#N/A,FALSE,"Лист4"}</definedName>
    <definedName name="зоо" localSheetId="4" hidden="1">{#N/A,#N/A,FALSE,"Лист4"}</definedName>
    <definedName name="зоо" hidden="1">{#N/A,#N/A,FALSE,"Лист4"}</definedName>
    <definedName name="і" localSheetId="0" hidden="1">{#N/A,#N/A,FALSE,"Лист4"}</definedName>
    <definedName name="і" localSheetId="4" hidden="1">{#N/A,#N/A,FALSE,"Лист4"}</definedName>
    <definedName name="і" hidden="1">{#N/A,#N/A,FALSE,"Лист4"}</definedName>
    <definedName name="івіп" localSheetId="0" hidden="1">{#N/A,#N/A,FALSE,"Лист4"}</definedName>
    <definedName name="івіп" localSheetId="4" hidden="1">{#N/A,#N/A,FALSE,"Лист4"}</definedName>
    <definedName name="івіп" hidden="1">{#N/A,#N/A,FALSE,"Лист4"}</definedName>
    <definedName name="іі" localSheetId="0" hidden="1">{#N/A,#N/A,FALSE,"Лист4"}</definedName>
    <definedName name="іі" localSheetId="4" hidden="1">{#N/A,#N/A,FALSE,"Лист4"}</definedName>
    <definedName name="іі" hidden="1">{#N/A,#N/A,FALSE,"Лист4"}</definedName>
    <definedName name="інші" localSheetId="0" hidden="1">{#N/A,#N/A,FALSE,"Лист4"}</definedName>
    <definedName name="інші" localSheetId="4" hidden="1">{#N/A,#N/A,FALSE,"Лист4"}</definedName>
    <definedName name="інші" hidden="1">{#N/A,#N/A,FALSE,"Лист4"}</definedName>
    <definedName name="йййй" localSheetId="0">#REF!</definedName>
    <definedName name="йййй" localSheetId="4">#REF!</definedName>
    <definedName name="йййй">#REF!</definedName>
    <definedName name="ййййййййййййййй" localSheetId="0" hidden="1">{#N/A,#N/A,FALSE,"Лист4"}</definedName>
    <definedName name="ййййййййййййййй" localSheetId="4" hidden="1">{#N/A,#N/A,FALSE,"Лист4"}</definedName>
    <definedName name="ййййййййййййййй" hidden="1">{#N/A,#N/A,FALSE,"Лист4"}</definedName>
    <definedName name="ке" localSheetId="0" hidden="1">{#N/A,#N/A,FALSE,"Лист4"}</definedName>
    <definedName name="ке" localSheetId="4" hidden="1">{#N/A,#N/A,FALSE,"Лист4"}</definedName>
    <definedName name="ке" hidden="1">{#N/A,#N/A,FALSE,"Лист4"}</definedName>
    <definedName name="кй" localSheetId="0" hidden="1">{#N/A,#N/A,FALSE,"Лист4"}</definedName>
    <definedName name="кй" localSheetId="4" hidden="1">{#N/A,#N/A,FALSE,"Лист4"}</definedName>
    <definedName name="кй" hidden="1">{#N/A,#N/A,FALSE,"Лист4"}</definedName>
    <definedName name="кк" localSheetId="0" hidden="1">{#N/A,#N/A,FALSE,"Лист4"}</definedName>
    <definedName name="кк" localSheetId="4" hidden="1">{#N/A,#N/A,FALSE,"Лист4"}</definedName>
    <definedName name="кк" hidden="1">{#N/A,#N/A,FALSE,"Лист4"}</definedName>
    <definedName name="комунальне" localSheetId="0" hidden="1">{#N/A,#N/A,FALSE,"Лист4"}</definedName>
    <definedName name="комунальне" localSheetId="4" hidden="1">{#N/A,#N/A,FALSE,"Лист4"}</definedName>
    <definedName name="комунальне" hidden="1">{#N/A,#N/A,FALSE,"Лист4"}</definedName>
    <definedName name="кот" localSheetId="0" hidden="1">{#N/A,#N/A,FALSE,"Лист4"}</definedName>
    <definedName name="кот" localSheetId="4" hidden="1">{#N/A,#N/A,FALSE,"Лист4"}</definedName>
    <definedName name="кот" hidden="1">{#N/A,#N/A,FALSE,"Лист4"}</definedName>
    <definedName name="кр" localSheetId="0" hidden="1">{#N/A,#N/A,FALSE,"Лист4"}</definedName>
    <definedName name="кр" localSheetId="4" hidden="1">{#N/A,#N/A,FALSE,"Лист4"}</definedName>
    <definedName name="кр" hidden="1">{#N/A,#N/A,FALSE,"Лист4"}</definedName>
    <definedName name="культура" localSheetId="0" hidden="1">{#N/A,#N/A,FALSE,"Лист4"}</definedName>
    <definedName name="культура" localSheetId="4" hidden="1">{#N/A,#N/A,FALSE,"Лист4"}</definedName>
    <definedName name="культура" hidden="1">{#N/A,#N/A,FALSE,"Лист4"}</definedName>
    <definedName name="кц" localSheetId="0" hidden="1">{#N/A,#N/A,FALSE,"Лист4"}</definedName>
    <definedName name="кц" localSheetId="4" hidden="1">{#N/A,#N/A,FALSE,"Лист4"}</definedName>
    <definedName name="кц" hidden="1">{#N/A,#N/A,FALSE,"Лист4"}</definedName>
    <definedName name="лл" localSheetId="0" hidden="1">{#N/A,#N/A,FALSE,"Лист4"}</definedName>
    <definedName name="лл" localSheetId="4" hidden="1">{#N/A,#N/A,FALSE,"Лист4"}</definedName>
    <definedName name="лл" hidden="1">{#N/A,#N/A,FALSE,"Лист4"}</definedName>
    <definedName name="ллл" localSheetId="0" hidden="1">{#N/A,#N/A,FALSE,"Лист4"}</definedName>
    <definedName name="ллл" localSheetId="4" hidden="1">{#N/A,#N/A,FALSE,"Лист4"}</definedName>
    <definedName name="ллл" hidden="1">{#N/A,#N/A,FALSE,"Лист4"}</definedName>
    <definedName name="ллллл" localSheetId="0">#REF!</definedName>
    <definedName name="ллллл" localSheetId="1">#REF!</definedName>
    <definedName name="ллллл" localSheetId="3">#REF!</definedName>
    <definedName name="ллллл">#REF!</definedName>
    <definedName name="ллллллл" localSheetId="0" hidden="1">{#N/A,#N/A,FALSE,"Лист4"}</definedName>
    <definedName name="ллллллл" localSheetId="4" hidden="1">{#N/A,#N/A,FALSE,"Лист4"}</definedName>
    <definedName name="ллллллл" hidden="1">{#N/A,#N/A,FALSE,"Лист4"}</definedName>
    <definedName name="ллллллллллллллллллллллллллллллл" localSheetId="0" hidden="1">{#N/A,#N/A,FALSE,"Лист4"}</definedName>
    <definedName name="ллллллллллллллллллллллллллллллл" localSheetId="4" hidden="1">{#N/A,#N/A,FALSE,"Лист4"}</definedName>
    <definedName name="ллллллллллллллллллллллллллллллл" hidden="1">{#N/A,#N/A,FALSE,"Лист4"}</definedName>
    <definedName name="м" localSheetId="0" hidden="1">{#N/A,#N/A,FALSE,"Лист4"}</definedName>
    <definedName name="м" localSheetId="4" hidden="1">{#N/A,#N/A,FALSE,"Лист4"}</definedName>
    <definedName name="м" hidden="1">{#N/A,#N/A,FALSE,"Лист4"}</definedName>
    <definedName name="мм" localSheetId="0" hidden="1">{#N/A,#N/A,FALSE,"Лист4"}</definedName>
    <definedName name="мм" localSheetId="4" hidden="1">{#N/A,#N/A,FALSE,"Лист4"}</definedName>
    <definedName name="мм" hidden="1">{#N/A,#N/A,FALSE,"Лист4"}</definedName>
    <definedName name="ммм" localSheetId="0" hidden="1">{#N/A,#N/A,FALSE,"Лист4"}</definedName>
    <definedName name="ммм" localSheetId="4" hidden="1">{#N/A,#N/A,FALSE,"Лист4"}</definedName>
    <definedName name="ммм" hidden="1">{#N/A,#N/A,FALSE,"Лист4"}</definedName>
    <definedName name="мммммм" localSheetId="0" hidden="1">{#N/A,#N/A,FALSE,"Лист4"}</definedName>
    <definedName name="мммммм" localSheetId="4" hidden="1">{#N/A,#N/A,FALSE,"Лист4"}</definedName>
    <definedName name="мммммм" hidden="1">{#N/A,#N/A,FALSE,"Лист4"}</definedName>
    <definedName name="мммммммммммммм" localSheetId="0" hidden="1">{#N/A,#N/A,FALSE,"Лист4"}</definedName>
    <definedName name="мммммммммммммм" localSheetId="4" hidden="1">{#N/A,#N/A,FALSE,"Лист4"}</definedName>
    <definedName name="мммммммммммммм" hidden="1">{#N/A,#N/A,FALSE,"Лист4"}</definedName>
    <definedName name="ммммммммммммммммм" localSheetId="0" hidden="1">{#N/A,#N/A,FALSE,"Лист4"}</definedName>
    <definedName name="ммммммммммммммммм" localSheetId="4" hidden="1">{#N/A,#N/A,FALSE,"Лист4"}</definedName>
    <definedName name="ммммммммммммммммм" hidden="1">{#N/A,#N/A,FALSE,"Лист4"}</definedName>
    <definedName name="не" localSheetId="0" hidden="1">{#N/A,#N/A,FALSE,"Лист4"}</definedName>
    <definedName name="не" localSheetId="4" hidden="1">{#N/A,#N/A,FALSE,"Лист4"}</definedName>
    <definedName name="не" hidden="1">{#N/A,#N/A,FALSE,"Лист4"}</definedName>
    <definedName name="ннннннннн" localSheetId="0" hidden="1">{#N/A,#N/A,FALSE,"Лист4"}</definedName>
    <definedName name="ннннннннн" localSheetId="4" hidden="1">{#N/A,#N/A,FALSE,"Лист4"}</definedName>
    <definedName name="ннннннннн" hidden="1">{#N/A,#N/A,FALSE,"Лист4"}</definedName>
    <definedName name="о" localSheetId="0" hidden="1">{#N/A,#N/A,FALSE,"Лист4"}</definedName>
    <definedName name="о" localSheetId="4" hidden="1">{#N/A,#N/A,FALSE,"Лист4"}</definedName>
    <definedName name="о" hidden="1">{#N/A,#N/A,FALSE,"Лист4"}</definedName>
    <definedName name="_xlnm.Print_Area" localSheetId="2">'Видат дод 2'!$A$1:$P$147</definedName>
    <definedName name="_xlnm.Print_Area" localSheetId="1">'Дод 1 доход '!$A$4:$P$163</definedName>
    <definedName name="_xlnm.Print_Area" localSheetId="3">кредитування!$A$8:$R$38</definedName>
    <definedName name="_xlnm.Print_Area" localSheetId="4">програми!$A$1:$H$173</definedName>
    <definedName name="оо" localSheetId="0" hidden="1">{#N/A,#N/A,FALSE,"Лист4"}</definedName>
    <definedName name="оо" localSheetId="4" hidden="1">{#N/A,#N/A,FALSE,"Лист4"}</definedName>
    <definedName name="оо" hidden="1">{#N/A,#N/A,FALSE,"Лист4"}</definedName>
    <definedName name="ооо" localSheetId="0" hidden="1">{#N/A,#N/A,FALSE,"Лист4"}</definedName>
    <definedName name="ооо" localSheetId="4" hidden="1">{#N/A,#N/A,FALSE,"Лист4"}</definedName>
    <definedName name="ооо" hidden="1">{#N/A,#N/A,FALSE,"Лист4"}</definedName>
    <definedName name="оооо" localSheetId="0" hidden="1">{#N/A,#N/A,FALSE,"Лист4"}</definedName>
    <definedName name="оооо" localSheetId="4" hidden="1">{#N/A,#N/A,FALSE,"Лист4"}</definedName>
    <definedName name="оооо" hidden="1">{#N/A,#N/A,FALSE,"Лист4"}</definedName>
    <definedName name="ооооо" localSheetId="0" hidden="1">{#N/A,#N/A,FALSE,"Лист4"}</definedName>
    <definedName name="ооооо" localSheetId="4" hidden="1">{#N/A,#N/A,FALSE,"Лист4"}</definedName>
    <definedName name="ооооо" hidden="1">{#N/A,#N/A,FALSE,"Лист4"}</definedName>
    <definedName name="оооооо" localSheetId="0">#REF!</definedName>
    <definedName name="оооооо" localSheetId="1">#REF!</definedName>
    <definedName name="оооооо" localSheetId="3">#REF!</definedName>
    <definedName name="оооооо" localSheetId="4">#REF!</definedName>
    <definedName name="оооооо">#REF!</definedName>
    <definedName name="оооооооо" localSheetId="0" hidden="1">{#N/A,#N/A,FALSE,"Лист4"}</definedName>
    <definedName name="оооооооо" localSheetId="4" hidden="1">{#N/A,#N/A,FALSE,"Лист4"}</definedName>
    <definedName name="оооооооо" hidden="1">{#N/A,#N/A,FALSE,"Лист4"}</definedName>
    <definedName name="оооооооооооооооооооооооооо" localSheetId="0" hidden="1">{#N/A,#N/A,FALSE,"Лист4"}</definedName>
    <definedName name="оооооооооооооооооооооооооо" localSheetId="4" hidden="1">{#N/A,#N/A,FALSE,"Лист4"}</definedName>
    <definedName name="оооооооооооооооооооооооооо" hidden="1">{#N/A,#N/A,FALSE,"Лист4"}</definedName>
    <definedName name="ооооооооооооооооооооооооооооо" localSheetId="0" hidden="1">{#N/A,#N/A,FALSE,"Лист4"}</definedName>
    <definedName name="ооооооооооооооооооооооооооооо" localSheetId="4" hidden="1">{#N/A,#N/A,FALSE,"Лист4"}</definedName>
    <definedName name="ооооооооооооооооооооооооооооо" hidden="1">{#N/A,#N/A,FALSE,"Лист4"}</definedName>
    <definedName name="освіта" localSheetId="0" hidden="1">{#N/A,#N/A,FALSE,"Лист4"}</definedName>
    <definedName name="освіта" localSheetId="4" hidden="1">{#N/A,#N/A,FALSE,"Лист4"}</definedName>
    <definedName name="освіта" hidden="1">{#N/A,#N/A,FALSE,"Лист4"}</definedName>
    <definedName name="ох" localSheetId="0" hidden="1">{#N/A,#N/A,FALSE,"Лист4"}</definedName>
    <definedName name="ох" localSheetId="4" hidden="1">{#N/A,#N/A,FALSE,"Лист4"}</definedName>
    <definedName name="ох" hidden="1">{#N/A,#N/A,FALSE,"Лист4"}</definedName>
    <definedName name="охорона" localSheetId="0" hidden="1">{#N/A,#N/A,FALSE,"Лист4"}</definedName>
    <definedName name="охорона" localSheetId="4" hidden="1">{#N/A,#N/A,FALSE,"Лист4"}</definedName>
    <definedName name="охорона" hidden="1">{#N/A,#N/A,FALSE,"Лист4"}</definedName>
    <definedName name="охх" localSheetId="0" hidden="1">{#N/A,#N/A,FALSE,"Лист4"}</definedName>
    <definedName name="охх" localSheetId="4" hidden="1">{#N/A,#N/A,FALSE,"Лист4"}</definedName>
    <definedName name="охх" hidden="1">{#N/A,#N/A,FALSE,"Лист4"}</definedName>
    <definedName name="пот" localSheetId="0" hidden="1">{#N/A,#N/A,FALSE,"Лист4"}</definedName>
    <definedName name="пот" localSheetId="4" hidden="1">{#N/A,#N/A,FALSE,"Лист4"}</definedName>
    <definedName name="пот" hidden="1">{#N/A,#N/A,FALSE,"Лист4"}</definedName>
    <definedName name="пп" localSheetId="0" hidden="1">{#N/A,#N/A,FALSE,"Лист4"}</definedName>
    <definedName name="пп" localSheetId="4" hidden="1">{#N/A,#N/A,FALSE,"Лист4"}</definedName>
    <definedName name="пп" hidden="1">{#N/A,#N/A,FALSE,"Лист4"}</definedName>
    <definedName name="рррр" localSheetId="0">#REF!</definedName>
    <definedName name="рррр" localSheetId="1">#REF!</definedName>
    <definedName name="рррр" localSheetId="3">#REF!</definedName>
    <definedName name="рррр">#REF!</definedName>
    <definedName name="ррррр" localSheetId="0">#REF!</definedName>
    <definedName name="ррррр" localSheetId="1">#REF!</definedName>
    <definedName name="ррррр" localSheetId="3">#REF!</definedName>
    <definedName name="ррррр" localSheetId="4">#REF!</definedName>
    <definedName name="ррррр">#REF!</definedName>
    <definedName name="с" localSheetId="0">#REF!</definedName>
    <definedName name="с" localSheetId="1">#REF!</definedName>
    <definedName name="с" localSheetId="3">#REF!</definedName>
    <definedName name="с" localSheetId="4">#REF!</definedName>
    <definedName name="с">#REF!</definedName>
    <definedName name="сс" localSheetId="0" hidden="1">{#N/A,#N/A,FALSE,"Лист4"}</definedName>
    <definedName name="сс" localSheetId="4" hidden="1">{#N/A,#N/A,FALSE,"Лист4"}</definedName>
    <definedName name="сс" hidden="1">{#N/A,#N/A,FALSE,"Лист4"}</definedName>
    <definedName name="ссс" localSheetId="0" hidden="1">{#N/A,#N/A,FALSE,"Лист4"}</definedName>
    <definedName name="ссс" localSheetId="4" hidden="1">{#N/A,#N/A,FALSE,"Лист4"}</definedName>
    <definedName name="ссс" hidden="1">{#N/A,#N/A,FALSE,"Лист4"}</definedName>
    <definedName name="ссссс" localSheetId="0" hidden="1">{#N/A,#N/A,FALSE,"Лист4"}</definedName>
    <definedName name="ссссс" localSheetId="4" hidden="1">{#N/A,#N/A,FALSE,"Лист4"}</definedName>
    <definedName name="ссссс" hidden="1">{#N/A,#N/A,FALSE,"Лист4"}</definedName>
    <definedName name="ссссссс" localSheetId="0" hidden="1">{#N/A,#N/A,FALSE,"Лист4"}</definedName>
    <definedName name="ссссссс" localSheetId="4" hidden="1">{#N/A,#N/A,FALSE,"Лист4"}</definedName>
    <definedName name="ссссссс" hidden="1">{#N/A,#N/A,FALSE,"Лист4"}</definedName>
    <definedName name="сссссссссс" localSheetId="0" hidden="1">{#N/A,#N/A,FALSE,"Лист4"}</definedName>
    <definedName name="сссссссссс" localSheetId="4" hidden="1">{#N/A,#N/A,FALSE,"Лист4"}</definedName>
    <definedName name="сссссссссс" hidden="1">{#N/A,#N/A,FALSE,"Лист4"}</definedName>
    <definedName name="сссссссссссс" localSheetId="0" hidden="1">{#N/A,#N/A,FALSE,"Лист4"}</definedName>
    <definedName name="сссссссссссс" localSheetId="4" hidden="1">{#N/A,#N/A,FALSE,"Лист4"}</definedName>
    <definedName name="сссссссссссс" hidden="1">{#N/A,#N/A,FALSE,"Лист4"}</definedName>
    <definedName name="ссссссссссссс" localSheetId="0" hidden="1">{#N/A,#N/A,FALSE,"Лист4"}</definedName>
    <definedName name="ссссссссссссс" localSheetId="4" hidden="1">{#N/A,#N/A,FALSE,"Лист4"}</definedName>
    <definedName name="ссссссссссссс" hidden="1">{#N/A,#N/A,FALSE,"Лист4"}</definedName>
    <definedName name="укефукефуке" localSheetId="0" hidden="1">{#N/A,#N/A,FALSE,"Лист4"}</definedName>
    <definedName name="укефукефуке" localSheetId="4" hidden="1">{#N/A,#N/A,FALSE,"Лист4"}</definedName>
    <definedName name="укефукефуке" hidden="1">{#N/A,#N/A,FALSE,"Лист4"}</definedName>
    <definedName name="управ" localSheetId="0" hidden="1">{#N/A,#N/A,FALSE,"Лист4"}</definedName>
    <definedName name="управ" localSheetId="4" hidden="1">{#N/A,#N/A,FALSE,"Лист4"}</definedName>
    <definedName name="управ" hidden="1">{#N/A,#N/A,FALSE,"Лист4"}</definedName>
    <definedName name="управління" localSheetId="0" hidden="1">{#N/A,#N/A,FALSE,"Лист4"}</definedName>
    <definedName name="управління" localSheetId="4" hidden="1">{#N/A,#N/A,FALSE,"Лист4"}</definedName>
    <definedName name="управління" hidden="1">{#N/A,#N/A,FALSE,"Лист4"}</definedName>
    <definedName name="ф" localSheetId="0" hidden="1">{#N/A,#N/A,FALSE,"Лист4"}</definedName>
    <definedName name="ф" localSheetId="4" hidden="1">{#N/A,#N/A,FALSE,"Лист4"}</definedName>
    <definedName name="ф" hidden="1">{#N/A,#N/A,FALSE,"Лист4"}</definedName>
    <definedName name="фі" localSheetId="0" hidden="1">{#N/A,#N/A,FALSE,"Лист4"}</definedName>
    <definedName name="фі" localSheetId="4" hidden="1">{#N/A,#N/A,FALSE,"Лист4"}</definedName>
    <definedName name="фі" hidden="1">{#N/A,#N/A,FALSE,"Лист4"}</definedName>
    <definedName name="фф" localSheetId="0" hidden="1">{#N/A,#N/A,FALSE,"Лист4"}</definedName>
    <definedName name="фф" localSheetId="4" hidden="1">{#N/A,#N/A,FALSE,"Лист4"}</definedName>
    <definedName name="фф" hidden="1">{#N/A,#N/A,FALSE,"Лист4"}</definedName>
    <definedName name="ффф" localSheetId="0" hidden="1">{#N/A,#N/A,FALSE,"Лист4"}</definedName>
    <definedName name="ффф" localSheetId="4" hidden="1">{#N/A,#N/A,FALSE,"Лист4"}</definedName>
    <definedName name="ффф" hidden="1">{#N/A,#N/A,FALSE,"Лист4"}</definedName>
    <definedName name="хххх" localSheetId="0" hidden="1">{#N/A,#N/A,FALSE,"Лист4"}</definedName>
    <definedName name="хххх" localSheetId="4" hidden="1">{#N/A,#N/A,FALSE,"Лист4"}</definedName>
    <definedName name="хххх" hidden="1">{#N/A,#N/A,FALSE,"Лист4"}</definedName>
    <definedName name="ххххх" localSheetId="0" hidden="1">{#N/A,#N/A,FALSE,"Лист4"}</definedName>
    <definedName name="ххххх" localSheetId="4" hidden="1">{#N/A,#N/A,FALSE,"Лист4"}</definedName>
    <definedName name="ххххх" hidden="1">{#N/A,#N/A,FALSE,"Лист4"}</definedName>
    <definedName name="цй" localSheetId="0" hidden="1">{#N/A,#N/A,FALSE,"Лист4"}</definedName>
    <definedName name="цй" localSheetId="4" hidden="1">{#N/A,#N/A,FALSE,"Лист4"}</definedName>
    <definedName name="цй" hidden="1">{#N/A,#N/A,FALSE,"Лист4"}</definedName>
    <definedName name="цц" localSheetId="0" hidden="1">{#N/A,#N/A,FALSE,"Лист4"}</definedName>
    <definedName name="цц" localSheetId="4" hidden="1">{#N/A,#N/A,FALSE,"Лист4"}</definedName>
    <definedName name="цц" hidden="1">{#N/A,#N/A,FALSE,"Лист4"}</definedName>
    <definedName name="чч" localSheetId="0" hidden="1">{#N/A,#N/A,FALSE,"Лист4"}</definedName>
    <definedName name="чч" localSheetId="4" hidden="1">{#N/A,#N/A,FALSE,"Лист4"}</definedName>
    <definedName name="чч" hidden="1">{#N/A,#N/A,FALSE,"Лист4"}</definedName>
    <definedName name="чччччччччччччччччччччччччччччч" localSheetId="0" hidden="1">{#N/A,#N/A,FALSE,"Лист4"}</definedName>
    <definedName name="чччччччччччччччччччччччччччччч" localSheetId="4" hidden="1">{#N/A,#N/A,FALSE,"Лист4"}</definedName>
    <definedName name="чччччччччччччччччччччччччччччч" hidden="1">{#N/A,#N/A,FALSE,"Лист4"}</definedName>
    <definedName name="шш" localSheetId="0" hidden="1">{#N/A,#N/A,FALSE,"Лист4"}</definedName>
    <definedName name="шш" localSheetId="4" hidden="1">{#N/A,#N/A,FALSE,"Лист4"}</definedName>
    <definedName name="шш" hidden="1">{#N/A,#N/A,FALSE,"Лист4"}</definedName>
    <definedName name="щщ" localSheetId="0">#REF!</definedName>
    <definedName name="щщ" localSheetId="1">#REF!</definedName>
    <definedName name="щщ" localSheetId="3">#REF!</definedName>
    <definedName name="щщ" localSheetId="4">#REF!</definedName>
    <definedName name="щщ">#REF!</definedName>
    <definedName name="щщщ" localSheetId="0" hidden="1">{#N/A,#N/A,FALSE,"Лист4"}</definedName>
    <definedName name="щщщ" localSheetId="4" hidden="1">{#N/A,#N/A,FALSE,"Лист4"}</definedName>
    <definedName name="щщщ" hidden="1">{#N/A,#N/A,FALSE,"Лист4"}</definedName>
    <definedName name="щщщщ" localSheetId="0" hidden="1">{#N/A,#N/A,FALSE,"Лист4"}</definedName>
    <definedName name="щщщщ" localSheetId="4" hidden="1">{#N/A,#N/A,FALSE,"Лист4"}</definedName>
    <definedName name="щщщщ" hidden="1">{#N/A,#N/A,FALSE,"Лист4"}</definedName>
    <definedName name="ю" localSheetId="0" hidden="1">{#N/A,#N/A,FALSE,"Лист4"}</definedName>
    <definedName name="ю" localSheetId="4" hidden="1">{#N/A,#N/A,FALSE,"Лист4"}</definedName>
    <definedName name="ю" hidden="1">{#N/A,#N/A,FALSE,"Лист4"}</definedName>
    <definedName name="ююю" localSheetId="0" hidden="1">{#N/A,#N/A,FALSE,"Лист4"}</definedName>
    <definedName name="ююю" localSheetId="4" hidden="1">{#N/A,#N/A,FALSE,"Лист4"}</definedName>
    <definedName name="ююю" hidden="1">{#N/A,#N/A,FALSE,"Лист4"}</definedName>
    <definedName name="я" localSheetId="0" hidden="1">{#N/A,#N/A,FALSE,"Лист4"}</definedName>
    <definedName name="я" localSheetId="4" hidden="1">{#N/A,#N/A,FALSE,"Лист4"}</definedName>
    <definedName name="я" hidden="1">{#N/A,#N/A,FALSE,"Лист4"}</definedName>
    <definedName name="яя" localSheetId="0" hidden="1">{#N/A,#N/A,FALSE,"Лист4"}</definedName>
    <definedName name="яя" localSheetId="4" hidden="1">{#N/A,#N/A,FALSE,"Лист4"}</definedName>
    <definedName name="яя" hidden="1">{#N/A,#N/A,FALSE,"Лист4"}</definedName>
    <definedName name="яяя" localSheetId="0" hidden="1">{#N/A,#N/A,FALSE,"Лист4"}</definedName>
    <definedName name="яяя" localSheetId="4" hidden="1">{#N/A,#N/A,FALSE,"Лист4"}</definedName>
    <definedName name="яяя" hidden="1">{#N/A,#N/A,FALSE,"Лист4"}</definedName>
    <definedName name="яяяя" localSheetId="0" hidden="1">{#N/A,#N/A,FALSE,"Лист4"}</definedName>
    <definedName name="яяяя" localSheetId="4" hidden="1">{#N/A,#N/A,FALSE,"Лист4"}</definedName>
    <definedName name="яяяя" hidden="1">{#N/A,#N/A,FALSE,"Лист4"}</definedName>
    <definedName name="яяяяяя" localSheetId="0" hidden="1">{#N/A,#N/A,FALSE,"Лист4"}</definedName>
    <definedName name="яяяяяя" localSheetId="4" hidden="1">{#N/A,#N/A,FALSE,"Лист4"}</definedName>
    <definedName name="яяяяяя" hidden="1">{#N/A,#N/A,FALSE,"Лист4"}</definedName>
    <definedName name="яяяяяяяя" localSheetId="0" hidden="1">{#N/A,#N/A,FALSE,"Лист4"}</definedName>
    <definedName name="яяяяяяяя" localSheetId="4" hidden="1">{#N/A,#N/A,FALSE,"Лист4"}</definedName>
    <definedName name="яяяяяяяя" hidden="1">{#N/A,#N/A,FALSE,"Лист4"}</definedName>
  </definedNames>
  <calcPr calcId="125725" refMode="R1C1"/>
  <fileRecoveryPr autoRecover="0"/>
</workbook>
</file>

<file path=xl/calcChain.xml><?xml version="1.0" encoding="utf-8"?>
<calcChain xmlns="http://schemas.openxmlformats.org/spreadsheetml/2006/main">
  <c r="G157" i="6"/>
  <c r="F157"/>
  <c r="E157"/>
  <c r="E31" i="7"/>
  <c r="H31" s="1"/>
  <c r="F32"/>
  <c r="I31"/>
  <c r="C32"/>
  <c r="C31"/>
  <c r="D32"/>
  <c r="I33"/>
  <c r="G31"/>
  <c r="F31"/>
  <c r="D31"/>
  <c r="B31"/>
  <c r="J37"/>
  <c r="J36"/>
  <c r="J35"/>
  <c r="I35"/>
  <c r="H35"/>
  <c r="J34"/>
  <c r="I34"/>
  <c r="H34"/>
  <c r="J33"/>
  <c r="H33"/>
  <c r="G32"/>
  <c r="E32"/>
  <c r="B32"/>
  <c r="J31"/>
  <c r="D122" i="5"/>
  <c r="D158" s="1"/>
  <c r="D83"/>
  <c r="C83"/>
  <c r="C122" s="1"/>
  <c r="C158" s="1"/>
  <c r="C59"/>
  <c r="L59" s="1"/>
  <c r="E142" i="1"/>
  <c r="F54"/>
  <c r="F58"/>
  <c r="J142"/>
  <c r="I142"/>
  <c r="H142"/>
  <c r="P53"/>
  <c r="O53"/>
  <c r="N53"/>
  <c r="M53"/>
  <c r="N52"/>
  <c r="O52"/>
  <c r="M52"/>
  <c r="L52"/>
  <c r="L53"/>
  <c r="K53"/>
  <c r="K52"/>
  <c r="G34"/>
  <c r="F36"/>
  <c r="F84" i="5"/>
  <c r="F85"/>
  <c r="F86"/>
  <c r="F87"/>
  <c r="F88"/>
  <c r="F89"/>
  <c r="E83"/>
  <c r="E91"/>
  <c r="F91" s="1"/>
  <c r="J122"/>
  <c r="I122"/>
  <c r="H122"/>
  <c r="G122"/>
  <c r="P109"/>
  <c r="P110"/>
  <c r="P111"/>
  <c r="P112"/>
  <c r="P113"/>
  <c r="P114"/>
  <c r="P115"/>
  <c r="P116"/>
  <c r="P117"/>
  <c r="P118"/>
  <c r="P119"/>
  <c r="P120"/>
  <c r="O109"/>
  <c r="O110"/>
  <c r="O111"/>
  <c r="O112"/>
  <c r="O113"/>
  <c r="O114"/>
  <c r="O115"/>
  <c r="O116"/>
  <c r="O117"/>
  <c r="O118"/>
  <c r="O119"/>
  <c r="O120"/>
  <c r="N109"/>
  <c r="N110"/>
  <c r="N111"/>
  <c r="N112"/>
  <c r="N113"/>
  <c r="N114"/>
  <c r="N115"/>
  <c r="N116"/>
  <c r="N117"/>
  <c r="N118"/>
  <c r="N119"/>
  <c r="N120"/>
  <c r="M109"/>
  <c r="M110"/>
  <c r="M111"/>
  <c r="M112"/>
  <c r="M113"/>
  <c r="M114"/>
  <c r="M115"/>
  <c r="M116"/>
  <c r="M117"/>
  <c r="M118"/>
  <c r="M119"/>
  <c r="M120"/>
  <c r="L109"/>
  <c r="L110"/>
  <c r="L111"/>
  <c r="L112"/>
  <c r="L113"/>
  <c r="L114"/>
  <c r="L115"/>
  <c r="L116"/>
  <c r="L117"/>
  <c r="L118"/>
  <c r="L119"/>
  <c r="L120"/>
  <c r="K109"/>
  <c r="K110"/>
  <c r="K111"/>
  <c r="K112"/>
  <c r="K113"/>
  <c r="K114"/>
  <c r="K115"/>
  <c r="K116"/>
  <c r="K117"/>
  <c r="K118"/>
  <c r="K119"/>
  <c r="K120"/>
  <c r="I118"/>
  <c r="I120"/>
  <c r="H118"/>
  <c r="G118"/>
  <c r="E87"/>
  <c r="D87"/>
  <c r="C87"/>
  <c r="E76"/>
  <c r="O76" s="1"/>
  <c r="D76"/>
  <c r="N76" s="1"/>
  <c r="C76"/>
  <c r="L76" s="1"/>
  <c r="O77"/>
  <c r="P77" s="1"/>
  <c r="N77"/>
  <c r="M77"/>
  <c r="L77"/>
  <c r="F77"/>
  <c r="G19" i="6"/>
  <c r="F19"/>
  <c r="E19"/>
  <c r="I32" i="3"/>
  <c r="J32"/>
  <c r="I34" i="1"/>
  <c r="J34"/>
  <c r="H34"/>
  <c r="N54"/>
  <c r="O54"/>
  <c r="M54"/>
  <c r="L54"/>
  <c r="K54"/>
  <c r="O57"/>
  <c r="N57"/>
  <c r="M57"/>
  <c r="K56"/>
  <c r="K57"/>
  <c r="O45"/>
  <c r="O46"/>
  <c r="O47"/>
  <c r="O48"/>
  <c r="O49"/>
  <c r="O50"/>
  <c r="O51"/>
  <c r="N45"/>
  <c r="N46"/>
  <c r="N47"/>
  <c r="N48"/>
  <c r="N49"/>
  <c r="N50"/>
  <c r="N51"/>
  <c r="M45"/>
  <c r="M46"/>
  <c r="M47"/>
  <c r="M48"/>
  <c r="M49"/>
  <c r="M50"/>
  <c r="M51"/>
  <c r="L45"/>
  <c r="L46"/>
  <c r="L47"/>
  <c r="L48"/>
  <c r="L49"/>
  <c r="L50"/>
  <c r="L51"/>
  <c r="F45"/>
  <c r="F46"/>
  <c r="F47"/>
  <c r="F48"/>
  <c r="F49"/>
  <c r="F50"/>
  <c r="F51"/>
  <c r="F44"/>
  <c r="F37"/>
  <c r="F38"/>
  <c r="F39"/>
  <c r="F40"/>
  <c r="F41"/>
  <c r="F42"/>
  <c r="L60" i="5"/>
  <c r="O60"/>
  <c r="O61"/>
  <c r="O62"/>
  <c r="O63"/>
  <c r="N60"/>
  <c r="N61"/>
  <c r="N62"/>
  <c r="N63"/>
  <c r="P63" s="1"/>
  <c r="M55"/>
  <c r="M56"/>
  <c r="M58"/>
  <c r="M60"/>
  <c r="M61"/>
  <c r="M62"/>
  <c r="L61"/>
  <c r="L62"/>
  <c r="M63"/>
  <c r="L63"/>
  <c r="O64"/>
  <c r="N64"/>
  <c r="M64"/>
  <c r="L64"/>
  <c r="C66"/>
  <c r="L72"/>
  <c r="L73"/>
  <c r="L74"/>
  <c r="L75"/>
  <c r="N78"/>
  <c r="N79"/>
  <c r="P79" s="1"/>
  <c r="O78"/>
  <c r="O79"/>
  <c r="M79"/>
  <c r="M78"/>
  <c r="L78"/>
  <c r="L79"/>
  <c r="C132"/>
  <c r="L133"/>
  <c r="C137"/>
  <c r="F152"/>
  <c r="F133"/>
  <c r="F134"/>
  <c r="E132"/>
  <c r="D132"/>
  <c r="E94"/>
  <c r="D94"/>
  <c r="N94" s="1"/>
  <c r="C94"/>
  <c r="L94" s="1"/>
  <c r="D91"/>
  <c r="C91"/>
  <c r="M92"/>
  <c r="N92"/>
  <c r="O92"/>
  <c r="P92"/>
  <c r="F93"/>
  <c r="F78"/>
  <c r="F79"/>
  <c r="D66"/>
  <c r="J80"/>
  <c r="H80"/>
  <c r="I80"/>
  <c r="G80"/>
  <c r="E66"/>
  <c r="O75"/>
  <c r="M75"/>
  <c r="N75"/>
  <c r="O74"/>
  <c r="M74"/>
  <c r="N74"/>
  <c r="F68"/>
  <c r="F69"/>
  <c r="F70"/>
  <c r="F71"/>
  <c r="F72"/>
  <c r="F73"/>
  <c r="F67"/>
  <c r="O73"/>
  <c r="M73"/>
  <c r="N73"/>
  <c r="O72"/>
  <c r="M72"/>
  <c r="N72"/>
  <c r="E59"/>
  <c r="O59" s="1"/>
  <c r="D59"/>
  <c r="F64"/>
  <c r="F60"/>
  <c r="F61"/>
  <c r="F62"/>
  <c r="F63"/>
  <c r="O101" i="1"/>
  <c r="N101"/>
  <c r="M101"/>
  <c r="L101"/>
  <c r="O135"/>
  <c r="N135"/>
  <c r="M135"/>
  <c r="O134"/>
  <c r="N134"/>
  <c r="M134"/>
  <c r="O132"/>
  <c r="N132"/>
  <c r="M132"/>
  <c r="L132"/>
  <c r="O131"/>
  <c r="N131"/>
  <c r="M131"/>
  <c r="L131"/>
  <c r="O130"/>
  <c r="N130"/>
  <c r="M130"/>
  <c r="L130"/>
  <c r="J62"/>
  <c r="I62"/>
  <c r="H62"/>
  <c r="G62"/>
  <c r="E62"/>
  <c r="D62"/>
  <c r="C62"/>
  <c r="I113" i="5"/>
  <c r="O128"/>
  <c r="N128"/>
  <c r="P128"/>
  <c r="M128"/>
  <c r="J110"/>
  <c r="K156"/>
  <c r="H105"/>
  <c r="E137"/>
  <c r="D137"/>
  <c r="O150"/>
  <c r="M150"/>
  <c r="N150"/>
  <c r="O148"/>
  <c r="M148"/>
  <c r="N148"/>
  <c r="O144"/>
  <c r="M144"/>
  <c r="N144"/>
  <c r="O142"/>
  <c r="M142"/>
  <c r="N142"/>
  <c r="F136"/>
  <c r="F128"/>
  <c r="E127"/>
  <c r="D127"/>
  <c r="K132" i="1"/>
  <c r="F135"/>
  <c r="P135" s="1"/>
  <c r="F134"/>
  <c r="P134" s="1"/>
  <c r="F130"/>
  <c r="F131"/>
  <c r="K124"/>
  <c r="K120"/>
  <c r="K119"/>
  <c r="O114"/>
  <c r="N114"/>
  <c r="M114"/>
  <c r="L114"/>
  <c r="K114"/>
  <c r="F108"/>
  <c r="O108"/>
  <c r="M108"/>
  <c r="N108"/>
  <c r="F107"/>
  <c r="O107"/>
  <c r="M107"/>
  <c r="N107"/>
  <c r="J73"/>
  <c r="I73"/>
  <c r="H73"/>
  <c r="G73"/>
  <c r="E73"/>
  <c r="D73"/>
  <c r="C73"/>
  <c r="K86"/>
  <c r="K85"/>
  <c r="O86"/>
  <c r="N86"/>
  <c r="M86"/>
  <c r="L86"/>
  <c r="O85"/>
  <c r="N85"/>
  <c r="M85"/>
  <c r="L85"/>
  <c r="K72"/>
  <c r="O72"/>
  <c r="N72"/>
  <c r="P72"/>
  <c r="M72"/>
  <c r="K71"/>
  <c r="O71"/>
  <c r="N71"/>
  <c r="P71" s="1"/>
  <c r="M71"/>
  <c r="K61"/>
  <c r="K59"/>
  <c r="O55"/>
  <c r="N55"/>
  <c r="M55"/>
  <c r="L55"/>
  <c r="O44"/>
  <c r="P44" s="1"/>
  <c r="N44"/>
  <c r="M44"/>
  <c r="L44"/>
  <c r="O36"/>
  <c r="N36"/>
  <c r="M36"/>
  <c r="L36"/>
  <c r="G145" i="6"/>
  <c r="G144" s="1"/>
  <c r="F145"/>
  <c r="F144" s="1"/>
  <c r="G125"/>
  <c r="G135"/>
  <c r="H135" s="1"/>
  <c r="F125"/>
  <c r="F135"/>
  <c r="C87" i="1"/>
  <c r="C116"/>
  <c r="C123"/>
  <c r="C125"/>
  <c r="G87"/>
  <c r="G116"/>
  <c r="G123"/>
  <c r="G125"/>
  <c r="C30" i="3"/>
  <c r="C32" s="1"/>
  <c r="D30"/>
  <c r="E30"/>
  <c r="E32"/>
  <c r="F30"/>
  <c r="F32" s="1"/>
  <c r="L30"/>
  <c r="L32" s="1"/>
  <c r="K30"/>
  <c r="K32" s="1"/>
  <c r="M32" s="1"/>
  <c r="D125" i="1"/>
  <c r="I125"/>
  <c r="K115"/>
  <c r="O56"/>
  <c r="O81"/>
  <c r="M81"/>
  <c r="N81"/>
  <c r="L81"/>
  <c r="O79"/>
  <c r="M79"/>
  <c r="N79"/>
  <c r="O76"/>
  <c r="N76"/>
  <c r="M76"/>
  <c r="L76"/>
  <c r="G113" i="5"/>
  <c r="H113"/>
  <c r="J113"/>
  <c r="E40"/>
  <c r="E105"/>
  <c r="E110"/>
  <c r="E57"/>
  <c r="C33"/>
  <c r="C46"/>
  <c r="C43"/>
  <c r="C52"/>
  <c r="C54"/>
  <c r="C57"/>
  <c r="C80"/>
  <c r="C84"/>
  <c r="C99"/>
  <c r="C102"/>
  <c r="C105"/>
  <c r="C110"/>
  <c r="C113"/>
  <c r="K66" i="1"/>
  <c r="O63"/>
  <c r="N63"/>
  <c r="M63"/>
  <c r="L63"/>
  <c r="J127" i="5"/>
  <c r="J137"/>
  <c r="J124" s="1"/>
  <c r="J123" s="1"/>
  <c r="J132"/>
  <c r="I127"/>
  <c r="N127" s="1"/>
  <c r="I137"/>
  <c r="I124" s="1"/>
  <c r="I123" s="1"/>
  <c r="I132"/>
  <c r="H137"/>
  <c r="H127"/>
  <c r="H132"/>
  <c r="G127"/>
  <c r="G132"/>
  <c r="G137"/>
  <c r="L137" s="1"/>
  <c r="O35" i="1"/>
  <c r="O37"/>
  <c r="O43"/>
  <c r="O38"/>
  <c r="O39"/>
  <c r="O40"/>
  <c r="O41"/>
  <c r="O42"/>
  <c r="O59"/>
  <c r="O60"/>
  <c r="O61"/>
  <c r="O64"/>
  <c r="O65"/>
  <c r="O66"/>
  <c r="O67"/>
  <c r="O68"/>
  <c r="O69"/>
  <c r="O70"/>
  <c r="O74"/>
  <c r="O77"/>
  <c r="O78"/>
  <c r="O80"/>
  <c r="O82"/>
  <c r="O75"/>
  <c r="O88"/>
  <c r="O89"/>
  <c r="O90"/>
  <c r="O91"/>
  <c r="O92"/>
  <c r="O93"/>
  <c r="O94"/>
  <c r="O96"/>
  <c r="O97"/>
  <c r="O100"/>
  <c r="O102"/>
  <c r="O103"/>
  <c r="O104"/>
  <c r="O105"/>
  <c r="O106"/>
  <c r="O109"/>
  <c r="O110"/>
  <c r="O112"/>
  <c r="O113"/>
  <c r="O115"/>
  <c r="O95"/>
  <c r="O98"/>
  <c r="O99"/>
  <c r="O111"/>
  <c r="O117"/>
  <c r="O118"/>
  <c r="O119"/>
  <c r="O120"/>
  <c r="O121"/>
  <c r="O122"/>
  <c r="O124"/>
  <c r="O123" s="1"/>
  <c r="O133"/>
  <c r="O126"/>
  <c r="O127"/>
  <c r="O128"/>
  <c r="O129"/>
  <c r="O136"/>
  <c r="N35"/>
  <c r="N37"/>
  <c r="N43"/>
  <c r="P43"/>
  <c r="N56"/>
  <c r="N59"/>
  <c r="N60"/>
  <c r="N61"/>
  <c r="N38"/>
  <c r="N39"/>
  <c r="N40"/>
  <c r="N41"/>
  <c r="N42"/>
  <c r="N64"/>
  <c r="P64" s="1"/>
  <c r="N65"/>
  <c r="P65" s="1"/>
  <c r="N66"/>
  <c r="N67"/>
  <c r="P67" s="1"/>
  <c r="N68"/>
  <c r="P68" s="1"/>
  <c r="N69"/>
  <c r="P69" s="1"/>
  <c r="N70"/>
  <c r="P70" s="1"/>
  <c r="N74"/>
  <c r="N77"/>
  <c r="N78"/>
  <c r="N80"/>
  <c r="N82"/>
  <c r="N75"/>
  <c r="N88"/>
  <c r="N89"/>
  <c r="N90"/>
  <c r="N91"/>
  <c r="N92"/>
  <c r="N93"/>
  <c r="N94"/>
  <c r="N96"/>
  <c r="N97"/>
  <c r="N99"/>
  <c r="N100"/>
  <c r="N102"/>
  <c r="N103"/>
  <c r="N104"/>
  <c r="N105"/>
  <c r="N106"/>
  <c r="N109"/>
  <c r="N110"/>
  <c r="N111"/>
  <c r="N112"/>
  <c r="N113"/>
  <c r="P113" s="1"/>
  <c r="N115"/>
  <c r="P115" s="1"/>
  <c r="N95"/>
  <c r="N98"/>
  <c r="N117"/>
  <c r="N118"/>
  <c r="N119"/>
  <c r="N120"/>
  <c r="N121"/>
  <c r="N122"/>
  <c r="N124"/>
  <c r="N123"/>
  <c r="N126"/>
  <c r="N127"/>
  <c r="N128"/>
  <c r="N129"/>
  <c r="M35"/>
  <c r="M37"/>
  <c r="M43"/>
  <c r="M56"/>
  <c r="M59"/>
  <c r="M60"/>
  <c r="M61"/>
  <c r="M38"/>
  <c r="M39"/>
  <c r="M40"/>
  <c r="M41"/>
  <c r="M42"/>
  <c r="M64"/>
  <c r="M65"/>
  <c r="M66"/>
  <c r="M67"/>
  <c r="M68"/>
  <c r="M69"/>
  <c r="M70"/>
  <c r="M74"/>
  <c r="M77"/>
  <c r="M78"/>
  <c r="M80"/>
  <c r="M82"/>
  <c r="M75"/>
  <c r="M88"/>
  <c r="M89"/>
  <c r="M90"/>
  <c r="M91"/>
  <c r="M92"/>
  <c r="M93"/>
  <c r="M94"/>
  <c r="M96"/>
  <c r="M97"/>
  <c r="M99"/>
  <c r="M100"/>
  <c r="M102"/>
  <c r="M103"/>
  <c r="M104"/>
  <c r="M105"/>
  <c r="M106"/>
  <c r="M109"/>
  <c r="M110"/>
  <c r="M111"/>
  <c r="M112"/>
  <c r="M113"/>
  <c r="M115"/>
  <c r="M95"/>
  <c r="M98"/>
  <c r="M117"/>
  <c r="M118"/>
  <c r="M119"/>
  <c r="M120"/>
  <c r="M121"/>
  <c r="M122"/>
  <c r="M124"/>
  <c r="M123" s="1"/>
  <c r="M126"/>
  <c r="M133"/>
  <c r="M136"/>
  <c r="M127"/>
  <c r="M128"/>
  <c r="M129"/>
  <c r="L35"/>
  <c r="L37"/>
  <c r="L38"/>
  <c r="L39"/>
  <c r="L40"/>
  <c r="L41"/>
  <c r="L60"/>
  <c r="L61"/>
  <c r="L64"/>
  <c r="L65"/>
  <c r="L66"/>
  <c r="L67"/>
  <c r="L68"/>
  <c r="L70"/>
  <c r="L69"/>
  <c r="L74"/>
  <c r="L77"/>
  <c r="L78"/>
  <c r="L80"/>
  <c r="L82"/>
  <c r="L75"/>
  <c r="L88"/>
  <c r="L89"/>
  <c r="L90"/>
  <c r="L91"/>
  <c r="L92"/>
  <c r="L93"/>
  <c r="L94"/>
  <c r="L96"/>
  <c r="L97"/>
  <c r="L99"/>
  <c r="L100"/>
  <c r="L102"/>
  <c r="L103"/>
  <c r="L104"/>
  <c r="L105"/>
  <c r="L106"/>
  <c r="L109"/>
  <c r="L110"/>
  <c r="L111"/>
  <c r="L112"/>
  <c r="L95"/>
  <c r="L98"/>
  <c r="L113"/>
  <c r="L115"/>
  <c r="L117"/>
  <c r="L118"/>
  <c r="L119"/>
  <c r="L120"/>
  <c r="L121"/>
  <c r="L126"/>
  <c r="L136"/>
  <c r="L127"/>
  <c r="L128"/>
  <c r="L123"/>
  <c r="J87"/>
  <c r="J116"/>
  <c r="J123"/>
  <c r="J125"/>
  <c r="I87"/>
  <c r="I116"/>
  <c r="I123"/>
  <c r="K123" s="1"/>
  <c r="H87"/>
  <c r="H116"/>
  <c r="H125"/>
  <c r="H123"/>
  <c r="E87"/>
  <c r="E116"/>
  <c r="E123"/>
  <c r="E125"/>
  <c r="F62"/>
  <c r="D87"/>
  <c r="D116"/>
  <c r="D123"/>
  <c r="F81"/>
  <c r="F79"/>
  <c r="K76"/>
  <c r="F76"/>
  <c r="K49"/>
  <c r="L83"/>
  <c r="L84"/>
  <c r="M83"/>
  <c r="M84"/>
  <c r="N83"/>
  <c r="N84"/>
  <c r="O83"/>
  <c r="P83" s="1"/>
  <c r="O84"/>
  <c r="F74"/>
  <c r="K74"/>
  <c r="F75"/>
  <c r="F63"/>
  <c r="K63"/>
  <c r="K35"/>
  <c r="K34" s="1"/>
  <c r="F35"/>
  <c r="F34" s="1"/>
  <c r="H21" i="6"/>
  <c r="H22"/>
  <c r="H23"/>
  <c r="E24"/>
  <c r="F24"/>
  <c r="G24"/>
  <c r="H24" s="1"/>
  <c r="H25"/>
  <c r="E26"/>
  <c r="F26"/>
  <c r="G26"/>
  <c r="H26"/>
  <c r="H27"/>
  <c r="H28"/>
  <c r="E31"/>
  <c r="E30"/>
  <c r="F31"/>
  <c r="F30" s="1"/>
  <c r="G31"/>
  <c r="G30"/>
  <c r="E32"/>
  <c r="F32"/>
  <c r="G32"/>
  <c r="E33"/>
  <c r="F33"/>
  <c r="G33"/>
  <c r="H34"/>
  <c r="H35"/>
  <c r="H36"/>
  <c r="H37"/>
  <c r="H38"/>
  <c r="H39"/>
  <c r="F40"/>
  <c r="G40"/>
  <c r="H41"/>
  <c r="F42"/>
  <c r="G42"/>
  <c r="H43"/>
  <c r="H42" s="1"/>
  <c r="H44"/>
  <c r="E63"/>
  <c r="E69"/>
  <c r="E77"/>
  <c r="E107"/>
  <c r="E46"/>
  <c r="E45" s="1"/>
  <c r="F46"/>
  <c r="F45"/>
  <c r="G46"/>
  <c r="G45" s="1"/>
  <c r="E47"/>
  <c r="F47"/>
  <c r="G47"/>
  <c r="E48"/>
  <c r="F48"/>
  <c r="G48"/>
  <c r="E50"/>
  <c r="E49" s="1"/>
  <c r="F50"/>
  <c r="F49"/>
  <c r="G50"/>
  <c r="G49" s="1"/>
  <c r="E51"/>
  <c r="F51"/>
  <c r="G51"/>
  <c r="E52"/>
  <c r="F52"/>
  <c r="G52"/>
  <c r="F53"/>
  <c r="G53"/>
  <c r="H54"/>
  <c r="H55"/>
  <c r="H56"/>
  <c r="F57"/>
  <c r="G57"/>
  <c r="H58"/>
  <c r="F59"/>
  <c r="G59"/>
  <c r="H60"/>
  <c r="H59"/>
  <c r="F61"/>
  <c r="G61"/>
  <c r="H62"/>
  <c r="F63"/>
  <c r="H63"/>
  <c r="G63"/>
  <c r="H64"/>
  <c r="H65"/>
  <c r="H66"/>
  <c r="F67"/>
  <c r="G67"/>
  <c r="H68"/>
  <c r="F69"/>
  <c r="G69"/>
  <c r="H70"/>
  <c r="H71"/>
  <c r="H72"/>
  <c r="F73"/>
  <c r="G73"/>
  <c r="H74"/>
  <c r="F75"/>
  <c r="G75"/>
  <c r="H76"/>
  <c r="F77"/>
  <c r="G77"/>
  <c r="H78"/>
  <c r="H79"/>
  <c r="H80"/>
  <c r="E82"/>
  <c r="E81" s="1"/>
  <c r="F82"/>
  <c r="F81"/>
  <c r="G82"/>
  <c r="G81" s="1"/>
  <c r="H81" s="1"/>
  <c r="E83"/>
  <c r="F83"/>
  <c r="G83"/>
  <c r="E84"/>
  <c r="F84"/>
  <c r="G84"/>
  <c r="E85"/>
  <c r="F85"/>
  <c r="G85"/>
  <c r="H85" s="1"/>
  <c r="E86"/>
  <c r="F86"/>
  <c r="G86"/>
  <c r="H86"/>
  <c r="E87"/>
  <c r="F87"/>
  <c r="G87"/>
  <c r="E88"/>
  <c r="F88"/>
  <c r="G88"/>
  <c r="H89"/>
  <c r="H88"/>
  <c r="H90"/>
  <c r="F91"/>
  <c r="G91"/>
  <c r="H92"/>
  <c r="H93"/>
  <c r="H95"/>
  <c r="H96"/>
  <c r="H97"/>
  <c r="F98"/>
  <c r="G98"/>
  <c r="H99"/>
  <c r="F100"/>
  <c r="H100" s="1"/>
  <c r="H101"/>
  <c r="F102"/>
  <c r="G102"/>
  <c r="H103"/>
  <c r="H102" s="1"/>
  <c r="H104"/>
  <c r="H105"/>
  <c r="H106"/>
  <c r="F107"/>
  <c r="G107"/>
  <c r="H108"/>
  <c r="H109"/>
  <c r="H110"/>
  <c r="H111"/>
  <c r="H113"/>
  <c r="H114"/>
  <c r="F115"/>
  <c r="G115"/>
  <c r="H116"/>
  <c r="H117"/>
  <c r="F118"/>
  <c r="G118"/>
  <c r="H119"/>
  <c r="H120"/>
  <c r="H121"/>
  <c r="H122"/>
  <c r="H124"/>
  <c r="E125"/>
  <c r="H126"/>
  <c r="E128"/>
  <c r="E127"/>
  <c r="F128"/>
  <c r="F127" s="1"/>
  <c r="H127" s="1"/>
  <c r="G128"/>
  <c r="H128"/>
  <c r="E129"/>
  <c r="F129"/>
  <c r="G129"/>
  <c r="H129"/>
  <c r="E130"/>
  <c r="F130"/>
  <c r="G130"/>
  <c r="E131"/>
  <c r="F131"/>
  <c r="G131"/>
  <c r="E132"/>
  <c r="F132"/>
  <c r="H132" s="1"/>
  <c r="G132"/>
  <c r="E133"/>
  <c r="F133"/>
  <c r="G133"/>
  <c r="H133" s="1"/>
  <c r="H134"/>
  <c r="E135"/>
  <c r="H136"/>
  <c r="H137"/>
  <c r="H138"/>
  <c r="E140"/>
  <c r="E139" s="1"/>
  <c r="F140"/>
  <c r="F139"/>
  <c r="G140"/>
  <c r="G139" s="1"/>
  <c r="E141"/>
  <c r="F141"/>
  <c r="G141"/>
  <c r="E142"/>
  <c r="F142"/>
  <c r="G142"/>
  <c r="H143"/>
  <c r="H146"/>
  <c r="E148"/>
  <c r="E147"/>
  <c r="F148"/>
  <c r="F147" s="1"/>
  <c r="G148"/>
  <c r="G147"/>
  <c r="H149"/>
  <c r="F152"/>
  <c r="G152"/>
  <c r="H150"/>
  <c r="H151"/>
  <c r="H153"/>
  <c r="H154"/>
  <c r="H155"/>
  <c r="H156"/>
  <c r="O131" i="5"/>
  <c r="N131"/>
  <c r="M131"/>
  <c r="O93"/>
  <c r="N93"/>
  <c r="M93"/>
  <c r="L93"/>
  <c r="O156"/>
  <c r="N156"/>
  <c r="M156"/>
  <c r="O143"/>
  <c r="N143"/>
  <c r="M143"/>
  <c r="F95"/>
  <c r="F94" s="1"/>
  <c r="F44"/>
  <c r="F45"/>
  <c r="F47"/>
  <c r="F48"/>
  <c r="F49"/>
  <c r="F50"/>
  <c r="F53"/>
  <c r="F55"/>
  <c r="O153"/>
  <c r="N153"/>
  <c r="M153"/>
  <c r="N86"/>
  <c r="F131"/>
  <c r="F130"/>
  <c r="F38"/>
  <c r="N133" i="1"/>
  <c r="F133"/>
  <c r="P133" s="1"/>
  <c r="N136"/>
  <c r="F122"/>
  <c r="E33" i="5"/>
  <c r="E32" s="1"/>
  <c r="D33"/>
  <c r="E46"/>
  <c r="D46"/>
  <c r="E43"/>
  <c r="E52"/>
  <c r="D52"/>
  <c r="E54"/>
  <c r="E80"/>
  <c r="E84"/>
  <c r="E96"/>
  <c r="O96" s="1"/>
  <c r="E99"/>
  <c r="E102"/>
  <c r="E113"/>
  <c r="J33"/>
  <c r="J32" s="1"/>
  <c r="J31" s="1"/>
  <c r="I33"/>
  <c r="J40"/>
  <c r="J46"/>
  <c r="J43"/>
  <c r="J52"/>
  <c r="J54"/>
  <c r="J57"/>
  <c r="J66"/>
  <c r="H66"/>
  <c r="J84"/>
  <c r="J91"/>
  <c r="J96"/>
  <c r="J99"/>
  <c r="J102"/>
  <c r="J105"/>
  <c r="O105" s="1"/>
  <c r="I105"/>
  <c r="D105"/>
  <c r="O151"/>
  <c r="N151"/>
  <c r="M151"/>
  <c r="L151"/>
  <c r="O146"/>
  <c r="N146"/>
  <c r="P146"/>
  <c r="M146"/>
  <c r="D99"/>
  <c r="D102"/>
  <c r="F83" i="1"/>
  <c r="F84"/>
  <c r="O134" i="5"/>
  <c r="O133" s="1"/>
  <c r="O135"/>
  <c r="N135"/>
  <c r="N134"/>
  <c r="N133" s="1"/>
  <c r="M134"/>
  <c r="M133" s="1"/>
  <c r="M135"/>
  <c r="L134"/>
  <c r="K155"/>
  <c r="F135"/>
  <c r="O129"/>
  <c r="N129"/>
  <c r="P129"/>
  <c r="O130"/>
  <c r="P130" s="1"/>
  <c r="N130"/>
  <c r="N136"/>
  <c r="M129"/>
  <c r="M130"/>
  <c r="M136"/>
  <c r="L136"/>
  <c r="F129"/>
  <c r="K136" i="1"/>
  <c r="K109"/>
  <c r="K50"/>
  <c r="K46"/>
  <c r="K47"/>
  <c r="K48"/>
  <c r="F120"/>
  <c r="F80"/>
  <c r="O34" i="5"/>
  <c r="P34"/>
  <c r="N34"/>
  <c r="O35"/>
  <c r="N35"/>
  <c r="O36"/>
  <c r="P36" s="1"/>
  <c r="O37"/>
  <c r="N37"/>
  <c r="O38"/>
  <c r="N38"/>
  <c r="O39"/>
  <c r="N39"/>
  <c r="O44"/>
  <c r="O45"/>
  <c r="N45"/>
  <c r="O47"/>
  <c r="O48"/>
  <c r="O49"/>
  <c r="P49" s="1"/>
  <c r="N49"/>
  <c r="O50"/>
  <c r="N50"/>
  <c r="O53"/>
  <c r="N53"/>
  <c r="O55"/>
  <c r="O56"/>
  <c r="O58"/>
  <c r="O67"/>
  <c r="N67"/>
  <c r="O68"/>
  <c r="O69"/>
  <c r="O70"/>
  <c r="N70"/>
  <c r="O71"/>
  <c r="N71"/>
  <c r="O81"/>
  <c r="O82"/>
  <c r="N82"/>
  <c r="O85"/>
  <c r="O86"/>
  <c r="O95"/>
  <c r="O97"/>
  <c r="N97"/>
  <c r="O100"/>
  <c r="O101"/>
  <c r="O103"/>
  <c r="O106"/>
  <c r="N106"/>
  <c r="O107"/>
  <c r="O108"/>
  <c r="P108" s="1"/>
  <c r="N108"/>
  <c r="O138"/>
  <c r="O139"/>
  <c r="N139"/>
  <c r="O140"/>
  <c r="N140"/>
  <c r="P140"/>
  <c r="O141"/>
  <c r="N141"/>
  <c r="O145"/>
  <c r="N145"/>
  <c r="O147"/>
  <c r="P147" s="1"/>
  <c r="N147"/>
  <c r="O149"/>
  <c r="N149"/>
  <c r="O154"/>
  <c r="N154"/>
  <c r="O155"/>
  <c r="P155" s="1"/>
  <c r="N155"/>
  <c r="N36"/>
  <c r="N44"/>
  <c r="N47"/>
  <c r="N48"/>
  <c r="N55"/>
  <c r="N56"/>
  <c r="N58"/>
  <c r="N68"/>
  <c r="N69"/>
  <c r="N81"/>
  <c r="N85"/>
  <c r="N95"/>
  <c r="N100"/>
  <c r="N101"/>
  <c r="N103"/>
  <c r="N107"/>
  <c r="N138"/>
  <c r="M34"/>
  <c r="M35"/>
  <c r="M36"/>
  <c r="M37"/>
  <c r="M38"/>
  <c r="M39"/>
  <c r="M44"/>
  <c r="M45"/>
  <c r="M47"/>
  <c r="M48"/>
  <c r="M49"/>
  <c r="M50"/>
  <c r="M53"/>
  <c r="M67"/>
  <c r="M68"/>
  <c r="M69"/>
  <c r="M70"/>
  <c r="M71"/>
  <c r="M81"/>
  <c r="M82"/>
  <c r="M85"/>
  <c r="M86"/>
  <c r="M94"/>
  <c r="M95"/>
  <c r="M97"/>
  <c r="M100"/>
  <c r="M101"/>
  <c r="M103"/>
  <c r="M106"/>
  <c r="M107"/>
  <c r="M108"/>
  <c r="M138"/>
  <c r="M139"/>
  <c r="M140"/>
  <c r="M141"/>
  <c r="M145"/>
  <c r="M147"/>
  <c r="M149"/>
  <c r="M154"/>
  <c r="M155"/>
  <c r="L38"/>
  <c r="L39"/>
  <c r="L44"/>
  <c r="L45"/>
  <c r="L47"/>
  <c r="L48"/>
  <c r="L49"/>
  <c r="L50"/>
  <c r="L53"/>
  <c r="L55"/>
  <c r="L56"/>
  <c r="L58"/>
  <c r="L67"/>
  <c r="L68"/>
  <c r="L69"/>
  <c r="L70"/>
  <c r="L71"/>
  <c r="L81"/>
  <c r="L82"/>
  <c r="L85"/>
  <c r="L86"/>
  <c r="L95"/>
  <c r="L97"/>
  <c r="L100"/>
  <c r="L101"/>
  <c r="L103"/>
  <c r="L106"/>
  <c r="L107"/>
  <c r="L108"/>
  <c r="L154"/>
  <c r="F43" i="1"/>
  <c r="P40"/>
  <c r="P41"/>
  <c r="F39" i="5"/>
  <c r="H91"/>
  <c r="H96"/>
  <c r="H90"/>
  <c r="H84"/>
  <c r="H110"/>
  <c r="H104"/>
  <c r="H99"/>
  <c r="M99" s="1"/>
  <c r="H102"/>
  <c r="M102" s="1"/>
  <c r="N138" i="1"/>
  <c r="O138"/>
  <c r="M138"/>
  <c r="F138"/>
  <c r="F104"/>
  <c r="N137"/>
  <c r="N139"/>
  <c r="O139"/>
  <c r="N140"/>
  <c r="O137"/>
  <c r="P137" s="1"/>
  <c r="M139"/>
  <c r="L137"/>
  <c r="L140"/>
  <c r="F139"/>
  <c r="F140"/>
  <c r="F61"/>
  <c r="H33" i="5"/>
  <c r="G33"/>
  <c r="K65" i="1"/>
  <c r="K67"/>
  <c r="K68"/>
  <c r="K69"/>
  <c r="K70"/>
  <c r="F136"/>
  <c r="N31" i="3"/>
  <c r="N30" s="1"/>
  <c r="N32" s="1"/>
  <c r="O31"/>
  <c r="O30"/>
  <c r="O32" s="1"/>
  <c r="O141" i="1"/>
  <c r="N141"/>
  <c r="M141"/>
  <c r="M137"/>
  <c r="M140"/>
  <c r="K137"/>
  <c r="F141"/>
  <c r="F137"/>
  <c r="F124"/>
  <c r="I110" i="5"/>
  <c r="I84"/>
  <c r="G84"/>
  <c r="L84"/>
  <c r="D84"/>
  <c r="K60" i="1"/>
  <c r="I99" i="5"/>
  <c r="G99"/>
  <c r="L99" s="1"/>
  <c r="F128" i="1"/>
  <c r="F129"/>
  <c r="P129" s="1"/>
  <c r="I102" i="5"/>
  <c r="N102"/>
  <c r="I96"/>
  <c r="I90" s="1"/>
  <c r="I91"/>
  <c r="N91" s="1"/>
  <c r="I66"/>
  <c r="I57"/>
  <c r="I51" s="1"/>
  <c r="I54"/>
  <c r="I52"/>
  <c r="I46"/>
  <c r="N46"/>
  <c r="I43"/>
  <c r="I40"/>
  <c r="I32"/>
  <c r="H57"/>
  <c r="H54"/>
  <c r="H52"/>
  <c r="M52"/>
  <c r="H46"/>
  <c r="M46" s="1"/>
  <c r="H43"/>
  <c r="D43"/>
  <c r="N43" s="1"/>
  <c r="P43" s="1"/>
  <c r="D42"/>
  <c r="H40"/>
  <c r="F77" i="1"/>
  <c r="F98"/>
  <c r="O140"/>
  <c r="P140" s="1"/>
  <c r="F119"/>
  <c r="F82"/>
  <c r="Q31" i="3"/>
  <c r="Q30" s="1"/>
  <c r="D113" i="5"/>
  <c r="G110"/>
  <c r="F110"/>
  <c r="D110"/>
  <c r="K108"/>
  <c r="G105"/>
  <c r="G102"/>
  <c r="L102" s="1"/>
  <c r="G96"/>
  <c r="L96"/>
  <c r="D96"/>
  <c r="M96" s="1"/>
  <c r="G91"/>
  <c r="L91" s="1"/>
  <c r="G66"/>
  <c r="F80"/>
  <c r="D80"/>
  <c r="M80"/>
  <c r="G57"/>
  <c r="L57" s="1"/>
  <c r="D57"/>
  <c r="M57"/>
  <c r="G54"/>
  <c r="L54" s="1"/>
  <c r="D54"/>
  <c r="G52"/>
  <c r="L52" s="1"/>
  <c r="K50"/>
  <c r="K48"/>
  <c r="K47"/>
  <c r="G46"/>
  <c r="L46" s="1"/>
  <c r="K45"/>
  <c r="K44"/>
  <c r="G43"/>
  <c r="G40"/>
  <c r="D40"/>
  <c r="K140" i="1"/>
  <c r="K64"/>
  <c r="K41"/>
  <c r="K45"/>
  <c r="P96"/>
  <c r="P102"/>
  <c r="P110"/>
  <c r="P78"/>
  <c r="P66"/>
  <c r="F113"/>
  <c r="F97"/>
  <c r="F95"/>
  <c r="F60"/>
  <c r="P31" i="3"/>
  <c r="P30"/>
  <c r="P32" s="1"/>
  <c r="K117" i="1"/>
  <c r="K118"/>
  <c r="K121"/>
  <c r="F64"/>
  <c r="F65"/>
  <c r="F66"/>
  <c r="F67"/>
  <c r="F68"/>
  <c r="F69"/>
  <c r="F78"/>
  <c r="F88"/>
  <c r="F89"/>
  <c r="F90"/>
  <c r="F91"/>
  <c r="F92"/>
  <c r="F93"/>
  <c r="F94"/>
  <c r="F96"/>
  <c r="F99"/>
  <c r="F100"/>
  <c r="F102"/>
  <c r="F103"/>
  <c r="F105"/>
  <c r="F106"/>
  <c r="F109"/>
  <c r="F110"/>
  <c r="F111"/>
  <c r="F112"/>
  <c r="F117"/>
  <c r="F118"/>
  <c r="F121"/>
  <c r="F126"/>
  <c r="F127"/>
  <c r="O136" i="5"/>
  <c r="P136" s="1"/>
  <c r="M91"/>
  <c r="P93" i="1"/>
  <c r="P80"/>
  <c r="O127" i="5"/>
  <c r="P127" s="1"/>
  <c r="N52"/>
  <c r="O57"/>
  <c r="O52"/>
  <c r="P52" s="1"/>
  <c r="O137"/>
  <c r="P128" i="1"/>
  <c r="O102" i="5"/>
  <c r="J90"/>
  <c r="J104"/>
  <c r="J51"/>
  <c r="P122" i="1"/>
  <c r="H20" i="6"/>
  <c r="E98" i="5"/>
  <c r="O98" s="1"/>
  <c r="P126" i="1"/>
  <c r="P120"/>
  <c r="P118"/>
  <c r="H145" i="6"/>
  <c r="E42" i="5"/>
  <c r="J98"/>
  <c r="M125" i="1"/>
  <c r="F73"/>
  <c r="P63"/>
  <c r="P108"/>
  <c r="P91"/>
  <c r="P109"/>
  <c r="P98"/>
  <c r="P112"/>
  <c r="P105"/>
  <c r="P100"/>
  <c r="F87"/>
  <c r="P89"/>
  <c r="P86"/>
  <c r="L116"/>
  <c r="P36"/>
  <c r="O116"/>
  <c r="K116"/>
  <c r="P76"/>
  <c r="P77"/>
  <c r="L105" i="5"/>
  <c r="M43"/>
  <c r="K105"/>
  <c r="O46"/>
  <c r="P46" s="1"/>
  <c r="H87" i="6"/>
  <c r="H83"/>
  <c r="H130"/>
  <c r="H107"/>
  <c r="H118"/>
  <c r="H69"/>
  <c r="H75"/>
  <c r="H67"/>
  <c r="H61"/>
  <c r="H53"/>
  <c r="H152"/>
  <c r="H115"/>
  <c r="H77"/>
  <c r="H57"/>
  <c r="H40"/>
  <c r="H131"/>
  <c r="H98"/>
  <c r="H91"/>
  <c r="H84"/>
  <c r="H73"/>
  <c r="H125"/>
  <c r="N57" i="5"/>
  <c r="P57" s="1"/>
  <c r="K43"/>
  <c r="F59"/>
  <c r="G42"/>
  <c r="M84"/>
  <c r="H32"/>
  <c r="P151"/>
  <c r="L80"/>
  <c r="N66"/>
  <c r="P53"/>
  <c r="P48"/>
  <c r="P44"/>
  <c r="N99"/>
  <c r="F43"/>
  <c r="P93"/>
  <c r="O80"/>
  <c r="N80"/>
  <c r="P81"/>
  <c r="P69"/>
  <c r="L43"/>
  <c r="P71"/>
  <c r="P45"/>
  <c r="D98"/>
  <c r="N98" s="1"/>
  <c r="C32"/>
  <c r="E104"/>
  <c r="P47"/>
  <c r="J42"/>
  <c r="F46"/>
  <c r="C42"/>
  <c r="L42"/>
  <c r="G32"/>
  <c r="P141"/>
  <c r="P82"/>
  <c r="P55"/>
  <c r="P38"/>
  <c r="H65"/>
  <c r="K65" s="1"/>
  <c r="C104"/>
  <c r="C90"/>
  <c r="L90" s="1"/>
  <c r="P138"/>
  <c r="O43"/>
  <c r="C98"/>
  <c r="L98" s="1"/>
  <c r="H51"/>
  <c r="M66"/>
  <c r="H98"/>
  <c r="H83" s="1"/>
  <c r="M54"/>
  <c r="G90"/>
  <c r="G104"/>
  <c r="I98"/>
  <c r="P58"/>
  <c r="P70"/>
  <c r="P50"/>
  <c r="F52"/>
  <c r="P144"/>
  <c r="P148"/>
  <c r="P150"/>
  <c r="J65"/>
  <c r="E51"/>
  <c r="O51"/>
  <c r="I42"/>
  <c r="I65"/>
  <c r="G98"/>
  <c r="I104"/>
  <c r="O33"/>
  <c r="P33" s="1"/>
  <c r="P68"/>
  <c r="C51"/>
  <c r="G65"/>
  <c r="N84"/>
  <c r="O54"/>
  <c r="N54"/>
  <c r="D51"/>
  <c r="M51" s="1"/>
  <c r="F33"/>
  <c r="P35"/>
  <c r="O84"/>
  <c r="P84"/>
  <c r="D32"/>
  <c r="N32" s="1"/>
  <c r="P39"/>
  <c r="P37"/>
  <c r="M32"/>
  <c r="M33"/>
  <c r="N33"/>
  <c r="F42"/>
  <c r="N42"/>
  <c r="G124"/>
  <c r="G123" s="1"/>
  <c r="D124"/>
  <c r="D123" s="1"/>
  <c r="M137"/>
  <c r="P145"/>
  <c r="P134"/>
  <c r="P139"/>
  <c r="P143"/>
  <c r="M127"/>
  <c r="P142"/>
  <c r="M132"/>
  <c r="P131"/>
  <c r="H124"/>
  <c r="H123" s="1"/>
  <c r="F127"/>
  <c r="P135"/>
  <c r="P149"/>
  <c r="P156"/>
  <c r="N132"/>
  <c r="O99"/>
  <c r="N96"/>
  <c r="O94"/>
  <c r="P95"/>
  <c r="P54" i="1"/>
  <c r="P84"/>
  <c r="F116"/>
  <c r="L125"/>
  <c r="L87"/>
  <c r="M116"/>
  <c r="P121"/>
  <c r="N116"/>
  <c r="P116" s="1"/>
  <c r="P92"/>
  <c r="N87"/>
  <c r="P119"/>
  <c r="P99"/>
  <c r="P106"/>
  <c r="P82"/>
  <c r="P74"/>
  <c r="P61"/>
  <c r="P79"/>
  <c r="P81"/>
  <c r="P107"/>
  <c r="P88"/>
  <c r="F125"/>
  <c r="P117"/>
  <c r="P90"/>
  <c r="P141"/>
  <c r="P136"/>
  <c r="K125"/>
  <c r="P103"/>
  <c r="P101"/>
  <c r="P138"/>
  <c r="K73"/>
  <c r="P85"/>
  <c r="P38"/>
  <c r="P47"/>
  <c r="P48"/>
  <c r="P49"/>
  <c r="P45"/>
  <c r="P97"/>
  <c r="E34"/>
  <c r="D34"/>
  <c r="D142" s="1"/>
  <c r="C34"/>
  <c r="C142" s="1"/>
  <c r="P139"/>
  <c r="M73"/>
  <c r="P42"/>
  <c r="P37"/>
  <c r="P35"/>
  <c r="P34" s="1"/>
  <c r="F123"/>
  <c r="K87"/>
  <c r="M87"/>
  <c r="O73"/>
  <c r="P131"/>
  <c r="P132"/>
  <c r="O87"/>
  <c r="P114"/>
  <c r="N125"/>
  <c r="P130"/>
  <c r="O125"/>
  <c r="P127"/>
  <c r="P124"/>
  <c r="P111"/>
  <c r="P104"/>
  <c r="P94"/>
  <c r="P95"/>
  <c r="N73"/>
  <c r="P75"/>
  <c r="L73"/>
  <c r="K62"/>
  <c r="O62"/>
  <c r="L62"/>
  <c r="N62"/>
  <c r="P62" s="1"/>
  <c r="M62"/>
  <c r="P59"/>
  <c r="P39"/>
  <c r="H19" i="6"/>
  <c r="D32" i="3"/>
  <c r="H148" i="6"/>
  <c r="H147" s="1"/>
  <c r="H82"/>
  <c r="G127"/>
  <c r="H157"/>
  <c r="J32" i="7" l="1"/>
  <c r="H32"/>
  <c r="I32"/>
  <c r="Q32" i="3"/>
  <c r="P60" i="1"/>
  <c r="P87"/>
  <c r="P125"/>
  <c r="P73"/>
  <c r="G142"/>
  <c r="N34"/>
  <c r="N142" s="1"/>
  <c r="P52"/>
  <c r="P56"/>
  <c r="P51"/>
  <c r="K142"/>
  <c r="P50"/>
  <c r="P46"/>
  <c r="M34"/>
  <c r="M142" s="1"/>
  <c r="L34"/>
  <c r="L142" s="1"/>
  <c r="F142"/>
  <c r="E90" i="5"/>
  <c r="O91"/>
  <c r="N124"/>
  <c r="N137"/>
  <c r="P137" s="1"/>
  <c r="M124"/>
  <c r="C124"/>
  <c r="L124" s="1"/>
  <c r="F137"/>
  <c r="D104"/>
  <c r="M104" s="1"/>
  <c r="O104"/>
  <c r="M105"/>
  <c r="N104"/>
  <c r="P104" s="1"/>
  <c r="L104"/>
  <c r="N105"/>
  <c r="J83"/>
  <c r="J158" s="1"/>
  <c r="I83"/>
  <c r="P105"/>
  <c r="G83"/>
  <c r="P80"/>
  <c r="P94"/>
  <c r="N51"/>
  <c r="I31"/>
  <c r="I158" s="1"/>
  <c r="R32" i="3"/>
  <c r="P133" i="5"/>
  <c r="H144" i="6"/>
  <c r="K42" i="5"/>
  <c r="G31"/>
  <c r="M123"/>
  <c r="N123"/>
  <c r="F32"/>
  <c r="O32"/>
  <c r="P32" s="1"/>
  <c r="O34" i="1"/>
  <c r="O142" s="1"/>
  <c r="P142" s="1"/>
  <c r="P123"/>
  <c r="O132" i="5"/>
  <c r="P132" s="1"/>
  <c r="E124"/>
  <c r="F132"/>
  <c r="D90"/>
  <c r="M98"/>
  <c r="H42"/>
  <c r="M42" s="1"/>
  <c r="P67"/>
  <c r="P91"/>
  <c r="K104"/>
  <c r="L132"/>
  <c r="O42"/>
  <c r="P42" s="1"/>
  <c r="G51"/>
  <c r="L51" s="1"/>
  <c r="K46"/>
  <c r="P64"/>
  <c r="P78"/>
  <c r="P76"/>
  <c r="D65"/>
  <c r="M65" s="1"/>
  <c r="M76"/>
  <c r="F76"/>
  <c r="C65"/>
  <c r="C31" s="1"/>
  <c r="P74"/>
  <c r="P75"/>
  <c r="P73"/>
  <c r="P72"/>
  <c r="L66"/>
  <c r="F66"/>
  <c r="E65"/>
  <c r="O66"/>
  <c r="P66" s="1"/>
  <c r="P61"/>
  <c r="P62"/>
  <c r="P60"/>
  <c r="M59"/>
  <c r="N59"/>
  <c r="P59" s="1"/>
  <c r="E122" l="1"/>
  <c r="O90"/>
  <c r="C123"/>
  <c r="L123" s="1"/>
  <c r="L83"/>
  <c r="G158"/>
  <c r="K83"/>
  <c r="O83"/>
  <c r="M90"/>
  <c r="F90"/>
  <c r="N90"/>
  <c r="P90" s="1"/>
  <c r="E123"/>
  <c r="F124"/>
  <c r="O124"/>
  <c r="P124" s="1"/>
  <c r="H31"/>
  <c r="H158" s="1"/>
  <c r="K122"/>
  <c r="K158"/>
  <c r="M83"/>
  <c r="N83"/>
  <c r="F83"/>
  <c r="L122"/>
  <c r="N65"/>
  <c r="D31"/>
  <c r="M122" s="1"/>
  <c r="L31"/>
  <c r="L65"/>
  <c r="O65"/>
  <c r="F65"/>
  <c r="E31"/>
  <c r="L158" l="1"/>
  <c r="P83"/>
  <c r="F123"/>
  <c r="O123"/>
  <c r="P123" s="1"/>
  <c r="M31"/>
  <c r="N122"/>
  <c r="M158"/>
  <c r="N31"/>
  <c r="P65"/>
  <c r="O31"/>
  <c r="F31"/>
  <c r="N158" l="1"/>
  <c r="P31"/>
  <c r="E158"/>
  <c r="O122"/>
  <c r="P122" s="1"/>
  <c r="F122"/>
  <c r="O158" l="1"/>
  <c r="P158" s="1"/>
  <c r="F158"/>
</calcChain>
</file>

<file path=xl/sharedStrings.xml><?xml version="1.0" encoding="utf-8"?>
<sst xmlns="http://schemas.openxmlformats.org/spreadsheetml/2006/main" count="725" uniqueCount="478">
  <si>
    <t>0219800</t>
  </si>
  <si>
    <t>Субвенція з місцевого бюджету державному бюджету на виконання програм соціально-економічного розвитку регіонів</t>
  </si>
  <si>
    <t>Підтримка спорту вищих досягнень та організацій, які здійснюють фізкультурно-спортивну діяльність в регіоні</t>
  </si>
  <si>
    <t>0819800</t>
  </si>
  <si>
    <t>2419800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</si>
  <si>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</si>
  <si>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3719770</t>
  </si>
  <si>
    <t>Інші субвенції з місцевого бюджету</t>
  </si>
  <si>
    <t>Субвенція з місцевого бюджету на виконання інвестиційних проектів</t>
  </si>
  <si>
    <t>Від органів державного управління</t>
  </si>
  <si>
    <t>Субвенції  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</si>
  <si>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</si>
  <si>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</si>
  <si>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</si>
  <si>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</si>
  <si>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</si>
  <si>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</si>
  <si>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</si>
  <si>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</si>
  <si>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Рентна плата за користування надрами для</t>
  </si>
  <si>
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</si>
  <si>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</si>
  <si>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3719510</t>
  </si>
  <si>
    <t xml:space="preserve">Код головного </t>
  </si>
  <si>
    <t>Назва головного  розпорядника коштів</t>
  </si>
  <si>
    <t>від ______________2018р.</t>
  </si>
  <si>
    <t>Плата за надання інших адміністративних послуг</t>
  </si>
  <si>
    <t>Управління соціального захисту населення райдержадміністрації</t>
  </si>
  <si>
    <t>Субвенція з місцевого бюджету за рахунок залишку коштів медичної субвенції, що утворився на початок бюджетного періоду</t>
  </si>
  <si>
    <t xml:space="preserve">Субвенція з місцевого бюджету на проведення виборів депутатів місцевих рад та сільських, селещних, міських голів за рахунок відповідної субвенції з державного бюджету </t>
  </si>
  <si>
    <r>
      <t>Податок з власників транспортних засобів та інших самохідних машин і механізмів</t>
    </r>
    <r>
      <rPr>
        <sz val="11"/>
        <rFont val="Times New Roman"/>
        <family val="1"/>
        <charset val="204"/>
      </rPr>
      <t> </t>
    </r>
  </si>
  <si>
    <r>
      <t>Інші неподаткові надходження</t>
    </r>
    <r>
      <rPr>
        <sz val="11"/>
        <rFont val="Times New Roman"/>
        <family val="1"/>
        <charset val="204"/>
      </rPr>
      <t> </t>
    </r>
  </si>
  <si>
    <r>
      <t>Інші джерела власних надходжень бюджетних установ</t>
    </r>
    <r>
      <rPr>
        <sz val="11"/>
        <rFont val="Times New Roman"/>
        <family val="1"/>
      </rPr>
      <t> </t>
    </r>
  </si>
  <si>
    <t>Субвенція з місцевого бюджету на реалізацію заходів, спрямованих на розвиток системи охорони здоров"я у сільській місцевості за рахунок відповідної субвенції з деожавного бюджету</t>
  </si>
  <si>
    <t>Кошти від відчуження майна, що належить Автономній Республіці Крим та майна, що перебуває в комунальній власності  </t>
  </si>
  <si>
    <t>Надходження від продажу основного капіталу  </t>
  </si>
  <si>
    <t>Проведення місцевих виборів</t>
  </si>
  <si>
    <t>0717363</t>
  </si>
  <si>
    <t>0717367</t>
  </si>
  <si>
    <t>0813049</t>
  </si>
  <si>
    <t>0813086</t>
  </si>
  <si>
    <t>0813087</t>
  </si>
  <si>
    <t>0816083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</si>
  <si>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 у 2019 році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</si>
  <si>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</si>
  <si>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</si>
  <si>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Субвенція з місцевого бюджету на реаляізацію заходів, спрямованих на підсвищення якості освіти за рахунок відповідної субвенції з державного бюджету 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</si>
  <si>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</t>
  </si>
  <si>
    <t>Надання допомоги на дітей, які виховуються в багатодітних сім"ях</t>
  </si>
  <si>
    <t>Відшкодування послуг з догляду за дитиною до трьох років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</si>
  <si>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</si>
  <si>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3719620</t>
  </si>
  <si>
    <t>3719730</t>
  </si>
  <si>
    <t>Дотація з місцевого бюджету за рахунок стабілізаційної дотації з державного бюджету</t>
  </si>
  <si>
    <t>Субвенція з місцевого бюджету на проведення виборів депутатів місцевих рад та сільських, селищних, міських голів за рахунок відповідної субвенції з державного бюджету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</si>
  <si>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влвсності у населених пунктах</t>
  </si>
  <si>
    <t>Утримання та розвиток автомобільних доріг та дорожньої інфраструктури за рахунок субвенції з державного бюджету</t>
  </si>
  <si>
    <t>0617330</t>
  </si>
  <si>
    <t>0617363</t>
  </si>
  <si>
    <t>Будівництво інших об"єктів соціальної та виробничої інфраструктури комунальної власності</t>
  </si>
  <si>
    <t>Виконання інвестиційних проектів в рамках здійсення заходів щодо чоціально-економічного розвитку окремих територій</t>
  </si>
  <si>
    <t xml:space="preserve">Дотації з державного бюджету місцевим бюджетам </t>
  </si>
  <si>
    <t xml:space="preserve">Базова дотація 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</si>
  <si>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</si>
  <si>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0217367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</si>
  <si>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кінець 2017 року</t>
  </si>
  <si>
    <t>Додаток 5</t>
  </si>
  <si>
    <t>*</t>
  </si>
  <si>
    <t xml:space="preserve">до рішення ______ сесії </t>
  </si>
  <si>
    <t>від _____________ 2013 р.</t>
  </si>
  <si>
    <t>Інформація</t>
  </si>
  <si>
    <t>(грн.)</t>
  </si>
  <si>
    <t>№ з/п</t>
  </si>
  <si>
    <t>КПК  та назва головного розпорядника коштів / НАЗВА  ПРОГРАМИ</t>
  </si>
  <si>
    <t>КЕКВ</t>
  </si>
  <si>
    <t>% виконання до уточненого плану</t>
  </si>
  <si>
    <t>Всього</t>
  </si>
  <si>
    <t>1.1.</t>
  </si>
  <si>
    <t>Разом</t>
  </si>
  <si>
    <t>1.2.</t>
  </si>
  <si>
    <t>Програма підтримки об’єднання прикордонних органів місцевого самоврядування Ужгородщини на 2012-2015 роки</t>
  </si>
  <si>
    <t>1.3.</t>
  </si>
  <si>
    <t>Програма приватизації комунального майна району на 2010 рік</t>
  </si>
  <si>
    <t>Разом  по КФК 250404</t>
  </si>
  <si>
    <t>0213112</t>
  </si>
  <si>
    <t>0215062</t>
  </si>
  <si>
    <t>0218420</t>
  </si>
  <si>
    <t>Інші заходи у сфері засобів масової інформації</t>
  </si>
  <si>
    <t>Відділ освіти райдержавдміністрації</t>
  </si>
  <si>
    <t>0611010</t>
  </si>
  <si>
    <t>Надання дошкільної освіти</t>
  </si>
  <si>
    <t>0611170</t>
  </si>
  <si>
    <t>Забезпечення діяльності інклюзивно-ресурсних центрів</t>
  </si>
  <si>
    <t>0617321</t>
  </si>
  <si>
    <t>Будівництво освітніх установ та закладів</t>
  </si>
  <si>
    <t>Відділ  охорони  здоров'я  райдержадміністрації</t>
  </si>
  <si>
    <t>Стоматологічна допомога населенню</t>
  </si>
  <si>
    <t>0712145</t>
  </si>
  <si>
    <t>Централізовані заходи з лікування онкологічних захворювань</t>
  </si>
  <si>
    <t>0712151</t>
  </si>
  <si>
    <t>Забезпечення діяльності інших закладів у сфері охорони здоров"я</t>
  </si>
  <si>
    <t>Відділ культури  і туризму райдержадміністрації</t>
  </si>
  <si>
    <t>1017622</t>
  </si>
  <si>
    <t>Руалізація програм і заходів в галузі туризму та курортів</t>
  </si>
  <si>
    <t>16</t>
  </si>
  <si>
    <t>Управління містобудування та архітектури, транспорту, мережі автомобільних доріг, житлово-комунального господарства, інфраструктури і цивільного захисту райдержадміністрації</t>
  </si>
  <si>
    <t>Фінансове управління райдержадміністрації</t>
  </si>
  <si>
    <t>1.4.</t>
  </si>
  <si>
    <t>Програма підтримки "Об’єднання прикордонних органів місцевого самоврядування Ужгородщини" на 2016-2019 роки</t>
  </si>
  <si>
    <t>О118600</t>
  </si>
  <si>
    <t>1.5.</t>
  </si>
  <si>
    <t>Програма приватизації об"єктів спільної власності територіальних громад  сіл, селища Ужгородського району на 2017-2018 роки</t>
  </si>
  <si>
    <t>Разом  по КФК О91209</t>
  </si>
  <si>
    <t>Разом  по КФК 130112</t>
  </si>
  <si>
    <t>2.1.</t>
  </si>
  <si>
    <t>Програма підтримки діяльності ветеранських громадських організацій та товариств в Ужгородському районі на 2016-2020 роки</t>
  </si>
  <si>
    <t>2.2.</t>
  </si>
  <si>
    <t>Програма розвитку фізичної культури і спорту на 2013-2017 роки</t>
  </si>
  <si>
    <t>Програма розвитку земельної реформи в Ужгородському районі на 2013 рік (погашення кредиторської заборгованості)</t>
  </si>
  <si>
    <t>2.3.</t>
  </si>
  <si>
    <t xml:space="preserve">Програма комплексного противопаводкового захисту в басейні р.Тиса в Ужгородському районі на 2013-2015 роки </t>
  </si>
  <si>
    <t>2.4.</t>
  </si>
  <si>
    <t>Програма щодо запобігання надзвичайних ситуацій техногенного та природного характеру на 2012-2014 роки (погашення кредиторської заборгованості)</t>
  </si>
  <si>
    <t>Програма розвитку малого і середнього підприємництва в районі на 2017-2018 роки</t>
  </si>
  <si>
    <t xml:space="preserve">2.5. </t>
  </si>
  <si>
    <t>Програма комплексного противопаводкового захисту в басейні р.Тиса в Ужгородському районі на 2013-2015 роки (погашення кредиторської заборгованості за рахунок іншої субвенції з обласного бюджету)</t>
  </si>
  <si>
    <t>2.6.</t>
  </si>
  <si>
    <t>Програма щорічного Всеукраїнського конкурсу "Кращий державний службовець" на 2010-2015 роки</t>
  </si>
  <si>
    <t>2.5.</t>
  </si>
  <si>
    <t>О318600</t>
  </si>
  <si>
    <t>2.8.,</t>
  </si>
  <si>
    <t>Програма покращення рівня обслуговування платників податків Ужгородської ОДПІ ГУ Міндоходів у Закарпатській області на 2015-2016 роки</t>
  </si>
  <si>
    <t>2.9.</t>
  </si>
  <si>
    <t>Комплексна програма профілактики злочинності на території Ужгородського району на 2011-2015 роки</t>
  </si>
  <si>
    <t>2.12.</t>
  </si>
  <si>
    <t>Програма розвитку шефських зв’язків з військовими частинами та підрозділами Державної прикордонної служби України на 2013 рік</t>
  </si>
  <si>
    <t>Програма формування позитивного міжнародного інвестиційного іміджу та розвитку транскордонного співробітництва в Ужгородському районі на 2016-2020 роки</t>
  </si>
  <si>
    <t>2.15.</t>
  </si>
  <si>
    <t>2.16.</t>
  </si>
  <si>
    <t>Програма матеріально-технічного забезпечення 4-го батальйону територіальної оборони, військових підрозділів та інших учасників антитерористичної операції, розташованих на території Закарпатської області на 2014 рік</t>
  </si>
  <si>
    <t>2.17.</t>
  </si>
  <si>
    <t>Програма заходів із забезпечення безпеки і правопорядку під час підготовки та проведення в Україні фінальної частини чемпіонату Європи 2012 року з футболу, також протидії тероризму, контрабанді, нелегальній міграції, корупції й організованій злочинності н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</si>
  <si>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</si>
  <si>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виплату допомоги сім’ям з дітьми, малозабезпеченим сім’ям,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</si>
  <si>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за рахунок відповідної субвенції з державного бюджету</t>
  </si>
  <si>
    <t>Районна цільова програма "Власний дім" на 2016-2020 роки</t>
  </si>
  <si>
    <t>О318109</t>
  </si>
  <si>
    <t>3.2.</t>
  </si>
  <si>
    <t>Програма оздоровлення і відпочинку дітей та учнівської молоді на 2014-2016 роки</t>
  </si>
  <si>
    <t>О91108</t>
  </si>
  <si>
    <t>3.3.</t>
  </si>
  <si>
    <t>Програма безпеки життєдіяльності в закладах освіти району на 2017-2021 роки</t>
  </si>
  <si>
    <t>4.2.</t>
  </si>
  <si>
    <t>Програма "Репродуктивне здоров’я населення Ужгородського району на період з 2008 до 2015 року"</t>
  </si>
  <si>
    <t>О81002</t>
  </si>
  <si>
    <t>Разом  по КФК О81002</t>
  </si>
  <si>
    <t>4.5.</t>
  </si>
  <si>
    <t>Програма протидії захворювання на туберкульоз в районі на 2008-2011роки</t>
  </si>
  <si>
    <t>О81007</t>
  </si>
  <si>
    <t>4.6.</t>
  </si>
  <si>
    <t>Програма боротьби з онкологічними захворюваннями в районі на 2014-2016 роки</t>
  </si>
  <si>
    <t>Разом  по КФК О90412</t>
  </si>
  <si>
    <t>6.  (КПК  24)    Відділ  культури Ужгородської  райдержадміністрації</t>
  </si>
  <si>
    <t>6.1.</t>
  </si>
  <si>
    <t>Програма розвитку культури та мистецтв у районі на період 2011-2015 роки</t>
  </si>
  <si>
    <t>7.  (КПК  53)    Управління агропромислового розвитку Ужгородської райдержадміністрації</t>
  </si>
  <si>
    <t>7.1.</t>
  </si>
  <si>
    <t xml:space="preserve"> Програма розвитку та підтримки тваринництва і птахівництва в районі на 2011-2015 роки</t>
  </si>
  <si>
    <t>7.3.</t>
  </si>
  <si>
    <t>Програма по ліквідації амброзії полинолистої та борщівника Сосновського на території району протягом 2016-2020 роки</t>
  </si>
  <si>
    <r>
      <t>Код ВКВ/ 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</si>
  <si>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</si>
  <si>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</si>
  <si>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</si>
  <si>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</si>
  <si>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</si>
  <si>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</si>
  <si>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</si>
  <si>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оплату послуг із здійснення патронату над дитиною та виплата соціальної допомоги на утримання дитини в сім’ї патронатного вихователя</t>
  </si>
  <si>
    <t>0813242</t>
  </si>
  <si>
    <t>Інші заходи у сфері соціального захисту і соціального забезпечення</t>
  </si>
  <si>
    <t>Дефіцит-профіцит</t>
  </si>
  <si>
    <t>На початок періоду</t>
  </si>
  <si>
    <t>На кінець звітного періоду</t>
  </si>
  <si>
    <t>Додаток 2</t>
  </si>
  <si>
    <t>Надходження коштів від відшкодування втрат сільськогосподарського і лісогосподарського виробництва</t>
  </si>
  <si>
    <t>Уточнений план на рік (розпис, кошторис)</t>
  </si>
  <si>
    <t>Податок на прибуток підприємств та фінансових установ комунальної власності</t>
  </si>
  <si>
    <t>Збір за першу реєстрацію транспортного засобу</t>
  </si>
  <si>
    <t>Збір за першу реєстрацію колісних транспортних засобів (юридичних осіб)</t>
  </si>
  <si>
    <t>Збір за першу реєстрацію колісних транспортних засобів (фізичних осіб)</t>
  </si>
  <si>
    <t>Збір за спеціальне використання лісових ресурсів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</si>
  <si>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</si>
  <si>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0813012</t>
  </si>
  <si>
    <t>Надання  субсидій населенню для відшкодування витрат на оплату житлово- 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</si>
  <si>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</si>
  <si>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</si>
  <si>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</si>
  <si>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Збір за спеціальне використання лісових ресурсів в частині деревини, заготовленої в порядку рубок головного користувача</t>
  </si>
  <si>
    <t>Збір за спеціальне використання води (крім збору за спеціальне використання води водних об’єктів місцевого значення)</t>
  </si>
  <si>
    <t>Плата за користування надрами</t>
  </si>
  <si>
    <t>Інші податки та збори</t>
  </si>
  <si>
    <t>Чатина чистого прибутку (доходу) комунальних унітарних підприємств та їх об'єднань, що вилучаються до бюджету</t>
  </si>
  <si>
    <t>Адміністративні збори та платежі, доходи від некомерційної господарської діяльності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</si>
  <si>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</si>
  <si>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</si>
  <si>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</si>
  <si>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</si>
  <si>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</si>
  <si>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</si>
  <si>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08</t>
  </si>
  <si>
    <t>0813011</t>
  </si>
  <si>
    <t>Додаток 3</t>
  </si>
  <si>
    <t>07</t>
  </si>
  <si>
    <t>0712010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</si>
  <si>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</si>
  <si>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</si>
  <si>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0110150</t>
  </si>
  <si>
    <t>0213121</t>
  </si>
  <si>
    <t>06</t>
  </si>
  <si>
    <t>0611020</t>
  </si>
  <si>
    <t>0611090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</si>
  <si>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</si>
  <si>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</si>
  <si>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</si>
  <si>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</si>
  <si>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Інші програми та заходи у сфері освіти</t>
  </si>
  <si>
    <t>0611162</t>
  </si>
  <si>
    <t xml:space="preserve">Надходження від орендної плати за користування цілісним майновим комплексом та іншим державним майном 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</si>
  <si>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</si>
  <si>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</si>
  <si>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</si>
  <si>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 </t>
  </si>
  <si>
    <t>Надходження бюджетних установ від реалізації в установленому порядку майна (крім нерухомого майна)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</si>
  <si>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</si>
  <si>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</si>
  <si>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Найменування доходів згідно із бюджетною класифікацією</t>
  </si>
  <si>
    <t>Податок з власників наземних транспортних засобів та інших самохідних машин і механізмів (юридичних осіб) </t>
  </si>
  <si>
    <t>Податок з власників наземних транспортних засобів та інших самохідних машин і механізмів (з громадян) </t>
  </si>
  <si>
    <t>Збір за першу реєстрацію літаків і вертольотів (юридичних осіб)</t>
  </si>
  <si>
    <t>Благодійні внески, гранти та дарунки </t>
  </si>
  <si>
    <t>Збір за першу реєстрацію суден (фізичних осіб) </t>
  </si>
  <si>
    <t>Додаток 1</t>
  </si>
  <si>
    <t>Кошти, що передаються із загального фонду бюджету до бюджету розвитку (спеціального фонду)</t>
  </si>
  <si>
    <t>% виконання до уточненого плану на рік (розпис,кошторис)</t>
  </si>
  <si>
    <t>Уточнений план на рік (розпис, кошторис та розпис трансферти)</t>
  </si>
  <si>
    <t>% виконання до уточненого плану на рік (кошторис, повернення розпис)</t>
  </si>
  <si>
    <t>Усього по обох фондах</t>
  </si>
  <si>
    <t>Усього доходів</t>
  </si>
  <si>
    <t>01</t>
  </si>
  <si>
    <t>Фінансова підтримка громадських організацій інвалідів і ветеранів </t>
  </si>
  <si>
    <t>120201</t>
  </si>
  <si>
    <t>Періодичні видання (газети та журнали) </t>
  </si>
  <si>
    <t>130102</t>
  </si>
  <si>
    <t>Проведення навчально-тренувальних зборів і змагань </t>
  </si>
  <si>
    <t>130112</t>
  </si>
  <si>
    <t>Інші видатки </t>
  </si>
  <si>
    <t>Поліклініки і амбулаторії (крім спеціалізованих поліклінік та загальних і спеціалізованих стоматологічних поліклінік) </t>
  </si>
  <si>
    <t>Забезпечення централізованих заходів з лікування хворих на цукровий та нецукровий діабет </t>
  </si>
  <si>
    <t>Централізовані заходи з лікування онкологічних хворих </t>
  </si>
  <si>
    <t>О80300</t>
  </si>
  <si>
    <t>О81009</t>
  </si>
  <si>
    <t>О81010</t>
  </si>
  <si>
    <t>Інші пільги громадянам, які постраждали внаслідок Чорнобильської катастрофи, дружинам (чоловікам) та опікунам (на час опікунства) дітей померлих громадян, смерть яких пов`язана з Чорнобильською катастрофою </t>
  </si>
  <si>
    <t>Пільги окремим категоріям громадян з послуг зв`язку </t>
  </si>
  <si>
    <t>О90209</t>
  </si>
  <si>
    <t>О90214</t>
  </si>
  <si>
    <t>Проведення невідкладних відновлювальних робіт,будівництво та реконструкція загальноосвітніх навчальних закладів</t>
  </si>
  <si>
    <t>до рішення _______сесії</t>
  </si>
  <si>
    <t>районної ради VІ скликання</t>
  </si>
  <si>
    <t xml:space="preserve">Заступник голови ради </t>
  </si>
  <si>
    <t>В.С.Данко</t>
  </si>
  <si>
    <t>Податок на доходи фізичних осіб,що сплачується податковими агентами,із доходів платника податку у вигляді заробітної плати</t>
  </si>
  <si>
    <t>Податок на доходи фізичних осіб з грошового забезпечення,грошових винагород та інших виплат,одержаних військовослужбовцями та особами радового і начальницького складу,що сплачується податковими агентами</t>
  </si>
  <si>
    <t>Податок на доходи фізичних осіб, що сплачується податковими агнетами,із доходів платника податку інших ніж заробітна плата</t>
  </si>
  <si>
    <t>Податок на доходи фізичних осіб,що сплачується фізичними особами за результатами річного декларування</t>
  </si>
  <si>
    <t>Плата за надання адміністративних послуг</t>
  </si>
  <si>
    <t>Кошти від продажу землі</t>
  </si>
  <si>
    <t>Додаток  4</t>
  </si>
  <si>
    <t>Фінансування  за рахунок зміни залишків бюджетних коштів</t>
  </si>
  <si>
    <t>О91209</t>
  </si>
  <si>
    <t>Землеустрій</t>
  </si>
  <si>
    <t>Фінансування за рахунок єдиного казначейського рахунку</t>
  </si>
  <si>
    <t>від ______________2013р.</t>
  </si>
  <si>
    <t>Додаток 4</t>
  </si>
  <si>
    <t>Кошти від продажу земльних ділянок несільськогосподарського призначення,до розмежування земель державної та комунальної власності з розстроченням платежу</t>
  </si>
  <si>
    <t>від ______________2014р.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</si>
  <si>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</si>
  <si>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Субвенція з державного бюджету місцевим бюджетам на проведення виборів депутатів місцевих рад та сільських, селищних, міських голів</t>
  </si>
  <si>
    <t>від ______________2015р.</t>
  </si>
  <si>
    <t>С.Я.Мацко</t>
  </si>
  <si>
    <t>Інші розрахунки</t>
  </si>
  <si>
    <t>Надходження від орендної плати за користування цілісним майновим комплексом та іншим майном,що перебуває у комунальній власності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</si>
  <si>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</si>
  <si>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</si>
  <si>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Податок та збір на доходи фізичних осіб</t>
  </si>
  <si>
    <t>районної ради VІІ скликання</t>
  </si>
  <si>
    <t>від ______________2016р.</t>
  </si>
  <si>
    <t>Р.В.Чорнак</t>
  </si>
  <si>
    <t>Надходження  сум реструктурованої заборгованості зі сплати податку на доходи фізичних осіб</t>
  </si>
  <si>
    <t>Податок на доходи фізичних осіб від оподаткування пенсійних виплат або щомісячного довічного грошового утримання,що сплчується(перераховується) згідно з Податковим кодексом україни</t>
  </si>
  <si>
    <t>Адміністративний збір за проведення державної реєстрації юридичних осіб та фізичних осіб-підприємців та  громадських форувань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</si>
  <si>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</si>
  <si>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</si>
  <si>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від ______________2017р.</t>
  </si>
  <si>
    <t>Код ВКВ/ Код ТПКВКМБ /
ТКВКБМС3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</si>
  <si>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</si>
  <si>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 </t>
  </si>
  <si>
    <t>Багатопрофільна стаціонарна медична допомога населенню</t>
  </si>
  <si>
    <t>Надання допомоги при народженні дитини</t>
  </si>
  <si>
    <t>Надання допомоги на дітей, над якими встановлено опіку чи піклування </t>
  </si>
  <si>
    <t>Надання допомоги на дітей одиноким матерям </t>
  </si>
  <si>
    <t>Надання тимчасової державної допомоги дітям </t>
  </si>
  <si>
    <t>Надання державної соціальної допомоги малозабезпеченим сім`ям </t>
  </si>
  <si>
    <t>Забезпечення соціальними послугами за місцем проживання громадян, які не здатні до самообслуговування у зв"язку з похилим віком, хворобою,інвалідністю</t>
  </si>
  <si>
    <t>Надання субсидій населенню для відшкодування витрат на придбання твердого та рідкого пічного побутового палива і скрапленого газу </t>
  </si>
  <si>
    <t>Надання допомоги у зв'язку з вагітністю і пологами</t>
  </si>
  <si>
    <t>Резервний фонд </t>
  </si>
  <si>
    <t>250311</t>
  </si>
  <si>
    <t>Дотації вирівнювання, що передаються з районних та міських (міст Києва і Севастополя, міст республіканського і обласного значення) бюджетів </t>
  </si>
  <si>
    <t>Додаткова дотація з державного бюджету на вирівнювання фінансової забезпеченості місцевих бюджетів </t>
  </si>
  <si>
    <t>250380</t>
  </si>
  <si>
    <t>Інші субвенції </t>
  </si>
  <si>
    <t>Інші видатки</t>
  </si>
  <si>
    <t>200200</t>
  </si>
  <si>
    <t>Охорона і раціональне використання земельних ресурсів</t>
  </si>
  <si>
    <t>Усього видатків</t>
  </si>
  <si>
    <t>Код</t>
  </si>
  <si>
    <t xml:space="preserve">Назва головного </t>
  </si>
  <si>
    <t>Загальний фонд</t>
  </si>
  <si>
    <t>Спеціальний  фонд</t>
  </si>
  <si>
    <t>Всього по обох фондах</t>
  </si>
  <si>
    <t xml:space="preserve"> розпорядника коштів</t>
  </si>
  <si>
    <t>% виконання до уточненого плану на звітну дату</t>
  </si>
  <si>
    <t>% надійшло  коштів до уточненого плану на звітну дату</t>
  </si>
  <si>
    <t>% виконання до кошторисних призначень на рік та розпису (трансферти)</t>
  </si>
  <si>
    <t>Назва  підрозділу  бюджетної  класифікації</t>
  </si>
  <si>
    <t>250313</t>
  </si>
  <si>
    <t>(грн)</t>
  </si>
  <si>
    <t>Податкові надходження</t>
  </si>
  <si>
    <t>Податки на доходи, податки на прибуток, податки на збільшення ринкової вартості</t>
  </si>
  <si>
    <t xml:space="preserve">Податок на прибуток підприємств </t>
  </si>
  <si>
    <t>Податки на власність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</si>
  <si>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</si>
  <si>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</si>
  <si>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</si>
  <si>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</si>
  <si>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Доходи від операцій з кредитування та надання гарантій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</si>
  <si>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</si>
  <si>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Власні надходження бюджетних установ</t>
  </si>
  <si>
    <t>Доходи від операцій з капіталом</t>
  </si>
  <si>
    <t>Разом доходів</t>
  </si>
  <si>
    <t xml:space="preserve">Офіційні трансферти </t>
  </si>
  <si>
    <t>0813041</t>
  </si>
  <si>
    <t>0813042</t>
  </si>
  <si>
    <t>Надання допомоги при усиновленні дитини</t>
  </si>
  <si>
    <t>0813043</t>
  </si>
  <si>
    <t>0813044</t>
  </si>
  <si>
    <t>0813045</t>
  </si>
  <si>
    <t>0813046</t>
  </si>
  <si>
    <t>0813047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</si>
  <si>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</si>
  <si>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</si>
  <si>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</si>
  <si>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</si>
  <si>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</si>
  <si>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</si>
  <si>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</si>
  <si>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</si>
  <si>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</si>
  <si>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10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</si>
  <si>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</si>
  <si>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</si>
  <si>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1014060</t>
  </si>
  <si>
    <t>1014030</t>
  </si>
  <si>
    <t>Забезпечення діяльності бібліотек</t>
  </si>
  <si>
    <t>Забезпечення діяльності палаців i будинків культури, клубів, центрів дозвілля та iнших клубних закладів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</si>
  <si>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</si>
  <si>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</si>
  <si>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</si>
  <si>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</si>
  <si>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37</t>
  </si>
  <si>
    <t>3718700</t>
  </si>
  <si>
    <t>Інші дотації з місцевого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</si>
  <si>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</si>
  <si>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Утримання та розвиток автомобільних доріг та дорожньої інфраструктури за рахунок коштів місцевого бюджету</t>
  </si>
  <si>
    <t>0217461</t>
  </si>
  <si>
    <t>Надання довгострокових кредитів індивідуальним забудовникам житла на селі</t>
  </si>
  <si>
    <t>Субвенція з місцевого бюджету на реалізацію заходів, спрямованих на розвиток системи охорони здоров"я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</si>
  <si>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від ______________2021р.</t>
  </si>
  <si>
    <t>за  2020 рік</t>
  </si>
  <si>
    <t xml:space="preserve">Затверджено на 2020 рік </t>
  </si>
  <si>
    <t xml:space="preserve">Уточнений план на 2020 рік </t>
  </si>
  <si>
    <t>Виконання за  2020 рік</t>
  </si>
  <si>
    <t>Уточнений план на 2020 рік
(розпис)</t>
  </si>
  <si>
    <t>Уточнений план на 2020 рік 
(кошторис)</t>
  </si>
  <si>
    <t>Виконання за   2020 рік</t>
  </si>
  <si>
    <t>Виконання за 2020 рік</t>
  </si>
  <si>
    <t>Внутрішні податки на товари та послуги</t>
  </si>
  <si>
    <t>Акцизний податок з вироблених в Україні підакцизних податків</t>
  </si>
  <si>
    <t>Пальне</t>
  </si>
  <si>
    <t>Акцизний податок з ввезених на митну територію України підакцизних податків</t>
  </si>
  <si>
    <t>Акцизний податок з реалізації субєктами господарювання</t>
  </si>
  <si>
    <t>Місцеві податки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</si>
  <si>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</si>
  <si>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</si>
  <si>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</si>
  <si>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</si>
  <si>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</si>
  <si>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</si>
  <si>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Туристичний збір, сплачений фізичними особами</t>
  </si>
  <si>
    <t>Єдиний податок</t>
  </si>
  <si>
    <t>Єдиний податок з фізичних осіб</t>
  </si>
  <si>
    <t>Державне мито</t>
  </si>
  <si>
    <t>Державне мито,що сплачується за місцем розгляду</t>
  </si>
  <si>
    <t>сілської ради   скликання</t>
  </si>
  <si>
    <t>сільської  ради     скликання</t>
  </si>
  <si>
    <t>за 2020 рік</t>
  </si>
  <si>
    <t xml:space="preserve">Виконано за 2020 рік </t>
  </si>
  <si>
    <t>Затверджено по розпису на 2020 рік з урахуванням змін</t>
  </si>
  <si>
    <t>Кошторисні призначення на  2020 рік з урахуванням змін</t>
  </si>
  <si>
    <t>Уточнений план на 2020 рік (розпис)</t>
  </si>
  <si>
    <t>0110191</t>
  </si>
  <si>
    <t>0113242</t>
  </si>
  <si>
    <t>0116030</t>
  </si>
  <si>
    <t>Організація благоустрою населених пунктів</t>
  </si>
  <si>
    <t>0117461</t>
  </si>
  <si>
    <t>0117463</t>
  </si>
  <si>
    <t>0118313</t>
  </si>
  <si>
    <t>0119770</t>
  </si>
  <si>
    <t>Інші субвенції</t>
  </si>
  <si>
    <t>Утримання та розвиток автомобільних доріг та дорожньої інфраструктури за коштів місцевого бюджету</t>
  </si>
  <si>
    <t>Утримання та розвиток автомобільних доріг та дорожньої інфраструктури за трансфертів з інших місцевих бюджетів</t>
  </si>
  <si>
    <t>Ліквідація іншого забрудення навколишнього середовища</t>
  </si>
  <si>
    <t>сільської ради  скликання</t>
  </si>
  <si>
    <t xml:space="preserve">Уточнений план на  2020 рік </t>
  </si>
  <si>
    <t>Надійшло коштів за січень-березень 2020 року</t>
  </si>
  <si>
    <t>Виконано за 2020 рік</t>
  </si>
  <si>
    <t>Виконано за 2020рік</t>
  </si>
  <si>
    <t>Затверджено на 2020 рік</t>
  </si>
  <si>
    <t>Секретар ради</t>
  </si>
  <si>
    <t>Євгенія АНДРЕЛА</t>
  </si>
  <si>
    <t xml:space="preserve">Секретар ради </t>
  </si>
  <si>
    <t>0118831</t>
  </si>
  <si>
    <t>сільської ради   скликання</t>
  </si>
  <si>
    <t>Затверджено   на 2020 рік</t>
  </si>
  <si>
    <t>Уточнений план на 2020 рік</t>
  </si>
  <si>
    <t>%    виконання    до розпису на 2020 рік з урахуванням змін</t>
  </si>
  <si>
    <t>Програма "Турбота"</t>
  </si>
  <si>
    <t>Затверджений план на 2020 рік</t>
  </si>
  <si>
    <t>Програма "Власний дім"</t>
  </si>
  <si>
    <t>Податок на нерухоме майно, відмінне від земельної ділянки, сплачений фізичними особами, які є власниками об'єктів житлової нерухомості 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</si>
  <si>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</si>
  <si>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</si>
  <si>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</si>
  <si>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</si>
  <si>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</si>
  <si>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відсотків"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</si>
  <si>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</si>
  <si>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Екологічний податок</t>
  </si>
  <si>
    <t>Єдиний податок з юридичних осіб</t>
  </si>
  <si>
    <t xml:space="preserve">Адміністративні штрафи та інші санкції </t>
  </si>
  <si>
    <t>Доходи від власної та підприємницької діяльності</t>
  </si>
  <si>
    <t>Кошти від продажу землі і нематеріальних активів</t>
  </si>
  <si>
    <t>Кошти від продажу земельних ділянокнесільськогосподарського призначення</t>
  </si>
  <si>
    <t>Арданівська сільська рада</t>
  </si>
  <si>
    <t>0117363</t>
  </si>
  <si>
    <t>0117367</t>
  </si>
  <si>
    <t>0119150</t>
  </si>
  <si>
    <t>Виконання інвестиційних поектів в рамках здійсненя заходів щодо соціально-економічного розвитку окремих територій</t>
  </si>
  <si>
    <r>
      <t>Виконання інвестиційних поектів в рамках реалізації заходів , спрямованих на розвиток системи охорони здоров</t>
    </r>
    <r>
      <rPr>
        <sz val="12"/>
        <rFont val="Calibri"/>
        <family val="2"/>
        <charset val="204"/>
      </rPr>
      <t>'</t>
    </r>
    <r>
      <rPr>
        <sz val="12"/>
        <rFont val="Times New Roman"/>
        <family val="1"/>
        <charset val="204"/>
      </rPr>
      <t>я у сільській місцевості</t>
    </r>
  </si>
  <si>
    <t>Арданівська сілська рада</t>
  </si>
  <si>
    <t>1.    Арданівська сілська рада</t>
  </si>
  <si>
    <t>про виконання програм по сільському бюджету за 2020 року</t>
  </si>
  <si>
    <t xml:space="preserve">Виконання надання та повернення кредитів сільському бюджету </t>
  </si>
  <si>
    <t>Виконання доходів Арданівського сільського бюджету</t>
  </si>
  <si>
    <t>Джерела фінансування Арданівського сільського бюджету</t>
  </si>
  <si>
    <t xml:space="preserve">Виконання видатків  Арданівського сільського бюджету 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</si>
</sst>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_-* #,##0.00\ _г_р_н_._-;\-* #,##0.00\ _г_р_н_._-;_-* &quot;-&quot;??\ _г_р_н_._-;_-@_-"/>
    <numFmt numFmtId="167" formatCode="0.0"/>
    <numFmt numFmtId="168" formatCode="#,##0.0"/>
    <numFmt numFmtId="169" formatCode="0.000"/>
  </numFmts>
  <fonts count="66">
    <font>
      <sz val="10"/>
      <name val="Arial Cyr"/>
      <charset val="204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Шрифт текста"/>
      <family val="2"/>
      <charset val="204"/>
    </font>
    <font>
      <sz val="10"/>
      <color indexed="8"/>
      <name val="Шрифт текста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i/>
      <sz val="9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i/>
      <sz val="9"/>
      <color indexed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sz val="10"/>
      <color theme="1"/>
      <name val="Шрифт текста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" fillId="0" borderId="1">
      <protection locked="0"/>
    </xf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2" fillId="6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6" borderId="0" applyNumberFormat="0" applyBorder="0" applyAlignment="0" applyProtection="0"/>
    <xf numFmtId="0" fontId="22" fillId="4" borderId="0" applyNumberFormat="0" applyBorder="0" applyAlignment="0" applyProtection="0"/>
    <xf numFmtId="0" fontId="27" fillId="6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7" borderId="0" applyNumberFormat="0" applyBorder="0" applyAlignment="0" applyProtection="0"/>
    <xf numFmtId="0" fontId="27" fillId="6" borderId="0" applyNumberFormat="0" applyBorder="0" applyAlignment="0" applyProtection="0"/>
    <xf numFmtId="0" fontId="27" fillId="3" borderId="0" applyNumberFormat="0" applyBorder="0" applyAlignment="0" applyProtection="0"/>
    <xf numFmtId="0" fontId="4" fillId="0" borderId="0"/>
    <xf numFmtId="0" fontId="27" fillId="13" borderId="0" applyNumberFormat="0" applyBorder="0" applyAlignment="0" applyProtection="0"/>
    <xf numFmtId="0" fontId="27" fillId="11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33" fillId="16" borderId="3" applyNumberFormat="0" applyAlignment="0" applyProtection="0"/>
    <xf numFmtId="0" fontId="35" fillId="16" borderId="2" applyNumberFormat="0" applyAlignment="0" applyProtection="0"/>
    <xf numFmtId="0" fontId="62" fillId="0" borderId="0"/>
    <xf numFmtId="0" fontId="23" fillId="0" borderId="0"/>
    <xf numFmtId="0" fontId="31" fillId="0" borderId="4" applyNumberFormat="0" applyFill="0" applyAlignment="0" applyProtection="0"/>
    <xf numFmtId="0" fontId="63" fillId="0" borderId="0"/>
    <xf numFmtId="0" fontId="64" fillId="0" borderId="0"/>
    <xf numFmtId="0" fontId="14" fillId="0" borderId="0"/>
    <xf numFmtId="0" fontId="1" fillId="0" borderId="0"/>
    <xf numFmtId="0" fontId="1" fillId="0" borderId="0"/>
    <xf numFmtId="0" fontId="32" fillId="8" borderId="0" applyNumberFormat="0" applyBorder="0" applyAlignment="0" applyProtection="0"/>
    <xf numFmtId="0" fontId="34" fillId="0" borderId="0" applyNumberFormat="0" applyFill="0" applyBorder="0" applyAlignment="0" applyProtection="0"/>
    <xf numFmtId="0" fontId="1" fillId="4" borderId="5" applyNumberFormat="0" applyFon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0" fillId="0" borderId="0" applyFont="0" applyFill="0" applyBorder="0" applyAlignment="0" applyProtection="0"/>
    <xf numFmtId="0" fontId="2" fillId="0" borderId="0">
      <protection locked="0"/>
    </xf>
  </cellStyleXfs>
  <cellXfs count="436">
    <xf numFmtId="0" fontId="0" fillId="0" borderId="0" xfId="0"/>
    <xf numFmtId="0" fontId="6" fillId="0" borderId="0" xfId="0" applyFont="1" applyAlignment="1">
      <alignment horizontal="left"/>
    </xf>
    <xf numFmtId="0" fontId="9" fillId="0" borderId="6" xfId="0" applyFont="1" applyBorder="1" applyAlignment="1">
      <alignment horizontal="center" vertical="center"/>
    </xf>
    <xf numFmtId="49" fontId="6" fillId="0" borderId="0" xfId="0" applyNumberFormat="1" applyFont="1"/>
    <xf numFmtId="0" fontId="6" fillId="0" borderId="0" xfId="0" applyFont="1"/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horizontal="center"/>
    </xf>
    <xf numFmtId="167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/>
    <xf numFmtId="0" fontId="6" fillId="0" borderId="0" xfId="0" applyFont="1" applyAlignment="1"/>
    <xf numFmtId="0" fontId="10" fillId="0" borderId="0" xfId="0" applyFont="1" applyAlignment="1"/>
    <xf numFmtId="4" fontId="6" fillId="0" borderId="0" xfId="0" applyNumberFormat="1" applyFont="1"/>
    <xf numFmtId="0" fontId="16" fillId="0" borderId="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vertical="center"/>
    </xf>
    <xf numFmtId="0" fontId="16" fillId="0" borderId="0" xfId="0" applyFont="1" applyBorder="1"/>
    <xf numFmtId="0" fontId="9" fillId="0" borderId="0" xfId="0" applyFont="1" applyBorder="1"/>
    <xf numFmtId="0" fontId="6" fillId="0" borderId="0" xfId="0" applyFont="1" applyAlignment="1">
      <alignment wrapText="1"/>
    </xf>
    <xf numFmtId="4" fontId="13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left"/>
    </xf>
    <xf numFmtId="0" fontId="17" fillId="0" borderId="0" xfId="0" applyFont="1"/>
    <xf numFmtId="4" fontId="17" fillId="0" borderId="0" xfId="0" applyNumberFormat="1" applyFont="1"/>
    <xf numFmtId="49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wrapText="1"/>
    </xf>
    <xf numFmtId="0" fontId="19" fillId="0" borderId="0" xfId="0" applyFont="1"/>
    <xf numFmtId="4" fontId="9" fillId="0" borderId="0" xfId="0" applyNumberFormat="1" applyFont="1" applyBorder="1"/>
    <xf numFmtId="4" fontId="6" fillId="0" borderId="0" xfId="0" applyNumberFormat="1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4" fontId="6" fillId="0" borderId="0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horizontal="right" wrapText="1"/>
    </xf>
    <xf numFmtId="168" fontId="18" fillId="0" borderId="0" xfId="0" applyNumberFormat="1" applyFont="1" applyBorder="1" applyAlignment="1"/>
    <xf numFmtId="168" fontId="18" fillId="0" borderId="0" xfId="0" applyNumberFormat="1" applyFont="1" applyBorder="1" applyAlignment="1">
      <alignment horizontal="right"/>
    </xf>
    <xf numFmtId="0" fontId="20" fillId="0" borderId="0" xfId="0" applyFont="1"/>
    <xf numFmtId="0" fontId="18" fillId="0" borderId="0" xfId="0" applyFont="1"/>
    <xf numFmtId="3" fontId="19" fillId="0" borderId="0" xfId="0" applyNumberFormat="1" applyFont="1" applyAlignment="1">
      <alignment horizontal="right"/>
    </xf>
    <xf numFmtId="167" fontId="19" fillId="0" borderId="0" xfId="0" applyNumberFormat="1" applyFont="1"/>
    <xf numFmtId="4" fontId="19" fillId="0" borderId="0" xfId="0" applyNumberFormat="1" applyFont="1"/>
    <xf numFmtId="4" fontId="20" fillId="0" borderId="0" xfId="0" applyNumberFormat="1" applyFont="1"/>
    <xf numFmtId="165" fontId="24" fillId="0" borderId="0" xfId="49" applyFont="1" applyBorder="1"/>
    <xf numFmtId="0" fontId="6" fillId="0" borderId="0" xfId="0" applyFont="1" applyFill="1" applyBorder="1"/>
    <xf numFmtId="165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165" fontId="24" fillId="0" borderId="0" xfId="49" applyFont="1" applyFill="1" applyBorder="1"/>
    <xf numFmtId="0" fontId="15" fillId="0" borderId="6" xfId="0" applyFont="1" applyBorder="1" applyAlignment="1">
      <alignment horizont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0" xfId="0" applyFont="1"/>
    <xf numFmtId="0" fontId="64" fillId="0" borderId="0" xfId="38" applyFill="1" applyBorder="1"/>
    <xf numFmtId="4" fontId="28" fillId="0" borderId="0" xfId="38" applyNumberFormat="1" applyFont="1" applyFill="1" applyBorder="1"/>
    <xf numFmtId="165" fontId="29" fillId="0" borderId="0" xfId="50" applyFont="1" applyBorder="1"/>
    <xf numFmtId="0" fontId="62" fillId="0" borderId="0" xfId="34" applyBorder="1"/>
    <xf numFmtId="165" fontId="29" fillId="0" borderId="0" xfId="50" applyFont="1" applyFill="1" applyBorder="1"/>
    <xf numFmtId="165" fontId="30" fillId="0" borderId="0" xfId="51" applyFont="1" applyBorder="1"/>
    <xf numFmtId="0" fontId="15" fillId="0" borderId="0" xfId="0" applyFont="1" applyAlignment="1"/>
    <xf numFmtId="166" fontId="10" fillId="0" borderId="0" xfId="47" applyFont="1"/>
    <xf numFmtId="0" fontId="42" fillId="0" borderId="6" xfId="0" quotePrefix="1" applyFont="1" applyBorder="1" applyAlignment="1">
      <alignment horizontal="center" vertical="center" wrapText="1"/>
    </xf>
    <xf numFmtId="0" fontId="42" fillId="0" borderId="6" xfId="0" applyFont="1" applyBorder="1" applyAlignment="1">
      <alignment vertical="center" wrapText="1"/>
    </xf>
    <xf numFmtId="0" fontId="36" fillId="0" borderId="6" xfId="0" applyFont="1" applyBorder="1" applyAlignment="1">
      <alignment vertical="center" wrapText="1"/>
    </xf>
    <xf numFmtId="0" fontId="36" fillId="17" borderId="6" xfId="35" applyFont="1" applyFill="1" applyBorder="1" applyAlignment="1">
      <alignment vertical="center" wrapText="1"/>
    </xf>
    <xf numFmtId="0" fontId="42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49" fontId="39" fillId="0" borderId="6" xfId="0" applyNumberFormat="1" applyFont="1" applyBorder="1" applyAlignment="1">
      <alignment horizontal="center" vertical="center"/>
    </xf>
    <xf numFmtId="3" fontId="39" fillId="0" borderId="6" xfId="0" applyNumberFormat="1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49" fontId="8" fillId="17" borderId="6" xfId="0" applyNumberFormat="1" applyFont="1" applyFill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/>
    </xf>
    <xf numFmtId="4" fontId="36" fillId="0" borderId="6" xfId="0" applyNumberFormat="1" applyFont="1" applyBorder="1" applyAlignment="1">
      <alignment horizontal="center" vertical="center"/>
    </xf>
    <xf numFmtId="167" fontId="36" fillId="0" borderId="6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 wrapText="1"/>
    </xf>
    <xf numFmtId="4" fontId="21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7" fontId="36" fillId="17" borderId="6" xfId="0" applyNumberFormat="1" applyFont="1" applyFill="1" applyBorder="1" applyAlignment="1">
      <alignment horizontal="center" vertical="center"/>
    </xf>
    <xf numFmtId="3" fontId="36" fillId="0" borderId="6" xfId="0" applyNumberFormat="1" applyFont="1" applyBorder="1" applyAlignment="1">
      <alignment horizontal="center" vertical="center" wrapText="1"/>
    </xf>
    <xf numFmtId="4" fontId="36" fillId="0" borderId="6" xfId="0" applyNumberFormat="1" applyFont="1" applyFill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" fontId="36" fillId="0" borderId="6" xfId="0" applyNumberFormat="1" applyFont="1" applyBorder="1" applyAlignment="1">
      <alignment horizontal="center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4" fontId="37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8" fontId="36" fillId="0" borderId="6" xfId="0" applyNumberFormat="1" applyFont="1" applyBorder="1" applyAlignment="1">
      <alignment horizontal="center" vertical="center"/>
    </xf>
    <xf numFmtId="0" fontId="19" fillId="0" borderId="6" xfId="0" applyFont="1" applyBorder="1"/>
    <xf numFmtId="4" fontId="6" fillId="0" borderId="6" xfId="40" applyNumberFormat="1" applyFont="1" applyBorder="1" applyAlignment="1">
      <alignment horizontal="right"/>
    </xf>
    <xf numFmtId="0" fontId="36" fillId="0" borderId="6" xfId="0" quotePrefix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top" wrapText="1"/>
    </xf>
    <xf numFmtId="0" fontId="38" fillId="0" borderId="6" xfId="0" applyFont="1" applyBorder="1" applyAlignment="1">
      <alignment horizontal="center" vertical="center"/>
    </xf>
    <xf numFmtId="0" fontId="6" fillId="0" borderId="6" xfId="0" applyFont="1" applyBorder="1"/>
    <xf numFmtId="4" fontId="11" fillId="0" borderId="6" xfId="0" applyNumberFormat="1" applyFont="1" applyBorder="1" applyAlignment="1">
      <alignment vertical="center"/>
    </xf>
    <xf numFmtId="167" fontId="11" fillId="0" borderId="6" xfId="0" applyNumberFormat="1" applyFont="1" applyBorder="1" applyAlignment="1">
      <alignment vertical="center"/>
    </xf>
    <xf numFmtId="168" fontId="11" fillId="0" borderId="6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horizontal="right" vertical="center" wrapText="1"/>
    </xf>
    <xf numFmtId="165" fontId="15" fillId="0" borderId="6" xfId="49" applyFont="1" applyBorder="1" applyAlignment="1">
      <alignment horizontal="right" vertical="center" wrapText="1"/>
    </xf>
    <xf numFmtId="167" fontId="15" fillId="0" borderId="6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vertical="center"/>
    </xf>
    <xf numFmtId="168" fontId="15" fillId="0" borderId="6" xfId="0" applyNumberFormat="1" applyFont="1" applyBorder="1" applyAlignment="1">
      <alignment vertical="center"/>
    </xf>
    <xf numFmtId="4" fontId="15" fillId="0" borderId="6" xfId="0" applyNumberFormat="1" applyFont="1" applyBorder="1" applyAlignment="1">
      <alignment horizontal="center" vertical="center"/>
    </xf>
    <xf numFmtId="4" fontId="11" fillId="17" borderId="6" xfId="0" applyNumberFormat="1" applyFont="1" applyFill="1" applyBorder="1" applyAlignment="1">
      <alignment vertical="center"/>
    </xf>
    <xf numFmtId="4" fontId="15" fillId="17" borderId="6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49" fontId="21" fillId="0" borderId="6" xfId="0" applyNumberFormat="1" applyFont="1" applyBorder="1" applyAlignment="1">
      <alignment horizontal="center" vertical="center"/>
    </xf>
    <xf numFmtId="0" fontId="42" fillId="0" borderId="6" xfId="0" quotePrefix="1" applyFont="1" applyBorder="1" applyAlignment="1">
      <alignment horizontal="center" vertical="center"/>
    </xf>
    <xf numFmtId="49" fontId="42" fillId="0" borderId="6" xfId="0" applyNumberFormat="1" applyFont="1" applyBorder="1" applyAlignment="1">
      <alignment horizontal="center" vertical="center"/>
    </xf>
    <xf numFmtId="0" fontId="42" fillId="17" borderId="6" xfId="0" applyFont="1" applyFill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0" fontId="8" fillId="17" borderId="6" xfId="0" applyFont="1" applyFill="1" applyBorder="1" applyAlignment="1">
      <alignment vertical="center" wrapText="1"/>
    </xf>
    <xf numFmtId="3" fontId="8" fillId="0" borderId="6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167" fontId="8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/>
    </xf>
    <xf numFmtId="3" fontId="8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0" fontId="8" fillId="17" borderId="6" xfId="35" applyFont="1" applyFill="1" applyBorder="1" applyAlignment="1">
      <alignment vertical="center" wrapText="1"/>
    </xf>
    <xf numFmtId="4" fontId="8" fillId="0" borderId="6" xfId="0" applyNumberFormat="1" applyFont="1" applyFill="1" applyBorder="1" applyAlignment="1">
      <alignment horizontal="center" vertical="center"/>
    </xf>
    <xf numFmtId="49" fontId="7" fillId="0" borderId="6" xfId="39" applyNumberFormat="1" applyFont="1" applyFill="1" applyBorder="1" applyAlignment="1" applyProtection="1">
      <alignment horizontal="center" vertical="center" wrapText="1"/>
    </xf>
    <xf numFmtId="49" fontId="8" fillId="17" borderId="6" xfId="47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17" borderId="6" xfId="0" applyNumberFormat="1" applyFont="1" applyFill="1" applyBorder="1" applyAlignment="1">
      <alignment vertical="center" wrapText="1"/>
    </xf>
    <xf numFmtId="49" fontId="8" fillId="0" borderId="6" xfId="0" applyNumberFormat="1" applyFont="1" applyBorder="1" applyAlignment="1">
      <alignment horizontal="center" vertical="center"/>
    </xf>
    <xf numFmtId="49" fontId="8" fillId="0" borderId="6" xfId="39" applyNumberFormat="1" applyFont="1" applyFill="1" applyBorder="1" applyAlignment="1" applyProtection="1">
      <alignment vertical="center" wrapText="1"/>
    </xf>
    <xf numFmtId="0" fontId="7" fillId="0" borderId="6" xfId="0" applyFont="1" applyBorder="1" applyAlignment="1">
      <alignment vertical="center" wrapText="1"/>
    </xf>
    <xf numFmtId="167" fontId="43" fillId="0" borderId="6" xfId="0" applyNumberFormat="1" applyFont="1" applyBorder="1" applyAlignment="1">
      <alignment horizontal="center" vertical="center"/>
    </xf>
    <xf numFmtId="1" fontId="43" fillId="0" borderId="6" xfId="0" applyNumberFormat="1" applyFont="1" applyBorder="1" applyAlignment="1">
      <alignment horizontal="center" vertical="center"/>
    </xf>
    <xf numFmtId="168" fontId="8" fillId="0" borderId="6" xfId="0" applyNumberFormat="1" applyFont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/>
    </xf>
    <xf numFmtId="168" fontId="7" fillId="0" borderId="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3" fontId="7" fillId="0" borderId="6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vertical="center" wrapText="1"/>
    </xf>
    <xf numFmtId="3" fontId="8" fillId="0" borderId="6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1" fontId="8" fillId="0" borderId="6" xfId="0" applyNumberFormat="1" applyFont="1" applyBorder="1" applyAlignment="1"/>
    <xf numFmtId="3" fontId="41" fillId="0" borderId="6" xfId="0" applyNumberFormat="1" applyFont="1" applyBorder="1" applyAlignment="1">
      <alignment wrapText="1"/>
    </xf>
    <xf numFmtId="3" fontId="41" fillId="0" borderId="6" xfId="0" applyNumberFormat="1" applyFont="1" applyBorder="1" applyAlignment="1">
      <alignment horizontal="center"/>
    </xf>
    <xf numFmtId="4" fontId="41" fillId="0" borderId="6" xfId="0" applyNumberFormat="1" applyFont="1" applyBorder="1" applyAlignment="1">
      <alignment horizontal="center"/>
    </xf>
    <xf numFmtId="3" fontId="9" fillId="0" borderId="6" xfId="0" applyNumberFormat="1" applyFont="1" applyBorder="1" applyAlignment="1">
      <alignment wrapText="1"/>
    </xf>
    <xf numFmtId="3" fontId="9" fillId="0" borderId="6" xfId="40" applyNumberFormat="1" applyFont="1" applyFill="1" applyBorder="1" applyAlignment="1">
      <alignment wrapText="1"/>
    </xf>
    <xf numFmtId="4" fontId="6" fillId="0" borderId="6" xfId="40" applyNumberFormat="1" applyFont="1" applyFill="1" applyBorder="1" applyAlignment="1">
      <alignment horizontal="right"/>
    </xf>
    <xf numFmtId="0" fontId="1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1" fontId="1" fillId="0" borderId="0" xfId="0" applyNumberFormat="1" applyFont="1" applyAlignment="1" applyProtection="1">
      <alignment horizontal="left" vertical="center"/>
    </xf>
    <xf numFmtId="3" fontId="0" fillId="0" borderId="0" xfId="0" applyNumberFormat="1"/>
    <xf numFmtId="0" fontId="8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0" fontId="17" fillId="0" borderId="0" xfId="0" applyFont="1" applyFill="1" applyAlignment="1">
      <alignment horizontal="center"/>
    </xf>
    <xf numFmtId="3" fontId="6" fillId="0" borderId="0" xfId="0" applyNumberFormat="1" applyFont="1"/>
    <xf numFmtId="1" fontId="17" fillId="0" borderId="0" xfId="0" applyNumberFormat="1" applyFont="1" applyAlignment="1">
      <alignment horizontal="center"/>
    </xf>
    <xf numFmtId="0" fontId="6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3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3" fontId="6" fillId="0" borderId="0" xfId="0" applyNumberFormat="1" applyFont="1" applyBorder="1"/>
    <xf numFmtId="0" fontId="46" fillId="0" borderId="6" xfId="0" applyFont="1" applyFill="1" applyBorder="1" applyAlignment="1">
      <alignment horizontal="center" vertical="center"/>
    </xf>
    <xf numFmtId="0" fontId="46" fillId="0" borderId="6" xfId="0" applyFont="1" applyBorder="1" applyAlignment="1">
      <alignment horizontal="center" vertical="center"/>
    </xf>
    <xf numFmtId="3" fontId="46" fillId="0" borderId="6" xfId="0" applyNumberFormat="1" applyFont="1" applyFill="1" applyBorder="1" applyAlignment="1">
      <alignment horizontal="center" vertical="center"/>
    </xf>
    <xf numFmtId="0" fontId="13" fillId="0" borderId="0" xfId="0" applyFont="1"/>
    <xf numFmtId="3" fontId="46" fillId="0" borderId="0" xfId="0" applyNumberFormat="1" applyFont="1" applyFill="1" applyBorder="1" applyAlignment="1">
      <alignment horizontal="center" vertical="center"/>
    </xf>
    <xf numFmtId="0" fontId="46" fillId="0" borderId="0" xfId="0" applyFont="1" applyBorder="1"/>
    <xf numFmtId="0" fontId="13" fillId="0" borderId="0" xfId="0" applyFont="1" applyBorder="1"/>
    <xf numFmtId="0" fontId="9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2" fontId="45" fillId="0" borderId="6" xfId="0" applyNumberFormat="1" applyFont="1" applyBorder="1" applyAlignment="1">
      <alignment horizontal="right" vertical="center"/>
    </xf>
    <xf numFmtId="1" fontId="45" fillId="0" borderId="6" xfId="0" applyNumberFormat="1" applyFont="1" applyBorder="1" applyAlignment="1">
      <alignment horizontal="right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9" fillId="0" borderId="6" xfId="0" applyFont="1" applyFill="1" applyBorder="1" applyAlignment="1">
      <alignment vertical="center"/>
    </xf>
    <xf numFmtId="3" fontId="45" fillId="0" borderId="6" xfId="0" applyNumberFormat="1" applyFont="1" applyBorder="1" applyAlignment="1">
      <alignment vertical="center"/>
    </xf>
    <xf numFmtId="4" fontId="45" fillId="0" borderId="6" xfId="0" applyNumberFormat="1" applyFont="1" applyBorder="1" applyAlignment="1">
      <alignment vertical="center"/>
    </xf>
    <xf numFmtId="168" fontId="45" fillId="0" borderId="6" xfId="0" applyNumberFormat="1" applyFont="1" applyBorder="1" applyAlignment="1">
      <alignment vertical="center"/>
    </xf>
    <xf numFmtId="0" fontId="1" fillId="0" borderId="0" xfId="0" applyFont="1"/>
    <xf numFmtId="3" fontId="6" fillId="0" borderId="0" xfId="0" applyNumberFormat="1" applyFont="1" applyBorder="1" applyAlignment="1"/>
    <xf numFmtId="2" fontId="6" fillId="0" borderId="0" xfId="0" applyNumberFormat="1" applyFont="1" applyBorder="1"/>
    <xf numFmtId="0" fontId="15" fillId="0" borderId="6" xfId="0" applyFont="1" applyFill="1" applyBorder="1" applyAlignment="1">
      <alignment horizontal="center" vertical="center"/>
    </xf>
    <xf numFmtId="49" fontId="15" fillId="0" borderId="6" xfId="0" applyNumberFormat="1" applyFont="1" applyBorder="1" applyAlignment="1">
      <alignment vertical="center" wrapText="1"/>
    </xf>
    <xf numFmtId="0" fontId="6" fillId="0" borderId="6" xfId="0" applyFont="1" applyFill="1" applyBorder="1" applyAlignment="1">
      <alignment horizontal="center" vertical="center"/>
    </xf>
    <xf numFmtId="3" fontId="10" fillId="0" borderId="6" xfId="0" applyNumberFormat="1" applyFont="1" applyBorder="1" applyAlignment="1">
      <alignment vertical="center"/>
    </xf>
    <xf numFmtId="4" fontId="10" fillId="0" borderId="6" xfId="0" applyNumberFormat="1" applyFont="1" applyBorder="1" applyAlignment="1">
      <alignment vertical="center"/>
    </xf>
    <xf numFmtId="168" fontId="10" fillId="0" borderId="6" xfId="0" applyNumberFormat="1" applyFont="1" applyBorder="1" applyAlignment="1">
      <alignment vertical="center"/>
    </xf>
    <xf numFmtId="0" fontId="19" fillId="0" borderId="6" xfId="0" applyFont="1" applyFill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/>
    </xf>
    <xf numFmtId="2" fontId="42" fillId="0" borderId="6" xfId="0" applyNumberFormat="1" applyFont="1" applyFill="1" applyBorder="1" applyAlignment="1">
      <alignment vertical="center" wrapText="1"/>
    </xf>
    <xf numFmtId="0" fontId="42" fillId="0" borderId="6" xfId="0" applyFont="1" applyFill="1" applyBorder="1" applyAlignment="1">
      <alignment horizontal="center" vertical="center"/>
    </xf>
    <xf numFmtId="49" fontId="42" fillId="0" borderId="6" xfId="0" applyNumberFormat="1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/>
    </xf>
    <xf numFmtId="4" fontId="48" fillId="0" borderId="6" xfId="0" applyNumberFormat="1" applyFont="1" applyBorder="1" applyAlignment="1">
      <alignment vertical="center"/>
    </xf>
    <xf numFmtId="167" fontId="48" fillId="0" borderId="6" xfId="0" applyNumberFormat="1" applyFont="1" applyBorder="1" applyAlignment="1">
      <alignment horizontal="right" vertical="center"/>
    </xf>
    <xf numFmtId="169" fontId="0" fillId="0" borderId="0" xfId="0" applyNumberFormat="1"/>
    <xf numFmtId="1" fontId="10" fillId="0" borderId="6" xfId="0" applyNumberFormat="1" applyFont="1" applyBorder="1" applyAlignment="1">
      <alignment horizontal="right" vertical="center"/>
    </xf>
    <xf numFmtId="3" fontId="49" fillId="0" borderId="0" xfId="0" applyNumberFormat="1" applyFont="1" applyAlignment="1">
      <alignment horizontal="center"/>
    </xf>
    <xf numFmtId="0" fontId="25" fillId="18" borderId="6" xfId="0" applyFont="1" applyFill="1" applyBorder="1" applyAlignment="1">
      <alignment horizontal="right" vertical="center" wrapText="1"/>
    </xf>
    <xf numFmtId="0" fontId="12" fillId="18" borderId="6" xfId="0" applyFont="1" applyFill="1" applyBorder="1" applyAlignment="1">
      <alignment horizontal="center" vertical="center"/>
    </xf>
    <xf numFmtId="0" fontId="6" fillId="18" borderId="6" xfId="0" applyFont="1" applyFill="1" applyBorder="1" applyAlignment="1">
      <alignment horizontal="center" vertical="center"/>
    </xf>
    <xf numFmtId="4" fontId="10" fillId="18" borderId="6" xfId="0" applyNumberFormat="1" applyFont="1" applyFill="1" applyBorder="1" applyAlignment="1">
      <alignment vertical="center"/>
    </xf>
    <xf numFmtId="2" fontId="10" fillId="18" borderId="6" xfId="0" applyNumberFormat="1" applyFont="1" applyFill="1" applyBorder="1" applyAlignment="1">
      <alignment vertical="center"/>
    </xf>
    <xf numFmtId="2" fontId="6" fillId="18" borderId="0" xfId="0" applyNumberFormat="1" applyFont="1" applyFill="1" applyBorder="1"/>
    <xf numFmtId="4" fontId="50" fillId="18" borderId="6" xfId="0" applyNumberFormat="1" applyFont="1" applyFill="1" applyBorder="1" applyAlignment="1">
      <alignment vertical="center"/>
    </xf>
    <xf numFmtId="2" fontId="50" fillId="18" borderId="6" xfId="0" applyNumberFormat="1" applyFont="1" applyFill="1" applyBorder="1" applyAlignment="1">
      <alignment vertical="center"/>
    </xf>
    <xf numFmtId="0" fontId="15" fillId="17" borderId="6" xfId="0" applyFont="1" applyFill="1" applyBorder="1" applyAlignment="1">
      <alignment horizontal="center" vertical="center"/>
    </xf>
    <xf numFmtId="0" fontId="25" fillId="17" borderId="6" xfId="0" applyFont="1" applyFill="1" applyBorder="1" applyAlignment="1">
      <alignment horizontal="right" vertical="center" wrapText="1"/>
    </xf>
    <xf numFmtId="0" fontId="12" fillId="17" borderId="6" xfId="0" applyFont="1" applyFill="1" applyBorder="1" applyAlignment="1">
      <alignment horizontal="center" vertical="center"/>
    </xf>
    <xf numFmtId="0" fontId="6" fillId="17" borderId="6" xfId="0" applyFont="1" applyFill="1" applyBorder="1" applyAlignment="1">
      <alignment horizontal="center" vertical="center"/>
    </xf>
    <xf numFmtId="4" fontId="10" fillId="17" borderId="6" xfId="0" applyNumberFormat="1" applyFont="1" applyFill="1" applyBorder="1" applyAlignment="1">
      <alignment vertical="center"/>
    </xf>
    <xf numFmtId="167" fontId="10" fillId="0" borderId="6" xfId="0" applyNumberFormat="1" applyFont="1" applyBorder="1" applyAlignment="1">
      <alignment horizontal="right" vertical="center"/>
    </xf>
    <xf numFmtId="2" fontId="6" fillId="17" borderId="0" xfId="0" applyNumberFormat="1" applyFont="1" applyFill="1" applyBorder="1"/>
    <xf numFmtId="0" fontId="42" fillId="17" borderId="6" xfId="0" applyFont="1" applyFill="1" applyBorder="1" applyAlignment="1">
      <alignment horizontal="center" vertical="center"/>
    </xf>
    <xf numFmtId="0" fontId="51" fillId="17" borderId="6" xfId="0" applyFont="1" applyFill="1" applyBorder="1" applyAlignment="1">
      <alignment horizontal="right" vertical="center" wrapText="1"/>
    </xf>
    <xf numFmtId="0" fontId="52" fillId="17" borderId="6" xfId="0" applyFont="1" applyFill="1" applyBorder="1" applyAlignment="1">
      <alignment horizontal="center" vertical="center"/>
    </xf>
    <xf numFmtId="0" fontId="19" fillId="17" borderId="6" xfId="0" applyFont="1" applyFill="1" applyBorder="1" applyAlignment="1">
      <alignment horizontal="center" vertical="center"/>
    </xf>
    <xf numFmtId="4" fontId="48" fillId="17" borderId="6" xfId="0" applyNumberFormat="1" applyFont="1" applyFill="1" applyBorder="1" applyAlignment="1">
      <alignment vertical="center"/>
    </xf>
    <xf numFmtId="3" fontId="48" fillId="17" borderId="6" xfId="0" applyNumberFormat="1" applyFont="1" applyFill="1" applyBorder="1" applyAlignment="1">
      <alignment vertical="center"/>
    </xf>
    <xf numFmtId="2" fontId="19" fillId="0" borderId="0" xfId="0" applyNumberFormat="1" applyFont="1" applyBorder="1"/>
    <xf numFmtId="1" fontId="48" fillId="0" borderId="6" xfId="0" applyNumberFormat="1" applyFont="1" applyBorder="1" applyAlignment="1">
      <alignment horizontal="right" vertical="center"/>
    </xf>
    <xf numFmtId="168" fontId="10" fillId="0" borderId="6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/>
    <xf numFmtId="3" fontId="53" fillId="17" borderId="6" xfId="0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horizontal="right" vertical="center"/>
    </xf>
    <xf numFmtId="3" fontId="50" fillId="17" borderId="6" xfId="0" applyNumberFormat="1" applyFont="1" applyFill="1" applyBorder="1" applyAlignment="1">
      <alignment vertical="center"/>
    </xf>
    <xf numFmtId="0" fontId="15" fillId="17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42" fillId="0" borderId="6" xfId="0" applyFont="1" applyBorder="1" applyAlignment="1">
      <alignment horizontal="left" vertical="center" wrapText="1"/>
    </xf>
    <xf numFmtId="1" fontId="19" fillId="0" borderId="6" xfId="0" applyNumberFormat="1" applyFont="1" applyFill="1" applyBorder="1" applyAlignment="1">
      <alignment horizontal="center" vertical="center"/>
    </xf>
    <xf numFmtId="168" fontId="48" fillId="17" borderId="6" xfId="0" applyNumberFormat="1" applyFont="1" applyFill="1" applyBorder="1" applyAlignment="1">
      <alignment vertical="center"/>
    </xf>
    <xf numFmtId="167" fontId="48" fillId="17" borderId="6" xfId="0" applyNumberFormat="1" applyFont="1" applyFill="1" applyBorder="1" applyAlignment="1">
      <alignment vertical="center"/>
    </xf>
    <xf numFmtId="0" fontId="42" fillId="17" borderId="6" xfId="0" applyFont="1" applyFill="1" applyBorder="1" applyAlignment="1">
      <alignment horizontal="left" vertical="center" wrapText="1"/>
    </xf>
    <xf numFmtId="2" fontId="54" fillId="17" borderId="0" xfId="0" applyNumberFormat="1" applyFont="1" applyFill="1" applyBorder="1"/>
    <xf numFmtId="2" fontId="19" fillId="17" borderId="0" xfId="0" applyNumberFormat="1" applyFont="1" applyFill="1" applyBorder="1"/>
    <xf numFmtId="49" fontId="42" fillId="0" borderId="6" xfId="0" applyNumberFormat="1" applyFont="1" applyFill="1" applyBorder="1" applyAlignment="1">
      <alignment vertical="center" wrapText="1"/>
    </xf>
    <xf numFmtId="3" fontId="48" fillId="0" borderId="6" xfId="0" applyNumberFormat="1" applyFont="1" applyBorder="1" applyAlignment="1">
      <alignment vertical="center"/>
    </xf>
    <xf numFmtId="168" fontId="48" fillId="0" borderId="6" xfId="0" applyNumberFormat="1" applyFont="1" applyBorder="1" applyAlignment="1">
      <alignment vertical="center"/>
    </xf>
    <xf numFmtId="0" fontId="49" fillId="0" borderId="0" xfId="0" applyFont="1"/>
    <xf numFmtId="167" fontId="48" fillId="0" borderId="6" xfId="0" applyNumberFormat="1" applyFont="1" applyBorder="1" applyAlignment="1">
      <alignment vertical="center"/>
    </xf>
    <xf numFmtId="2" fontId="15" fillId="0" borderId="6" xfId="0" applyNumberFormat="1" applyFont="1" applyFill="1" applyBorder="1" applyAlignment="1">
      <alignment vertical="center" wrapText="1"/>
    </xf>
    <xf numFmtId="3" fontId="48" fillId="0" borderId="6" xfId="0" applyNumberFormat="1" applyFont="1" applyFill="1" applyBorder="1" applyAlignment="1">
      <alignment vertical="center"/>
    </xf>
    <xf numFmtId="0" fontId="15" fillId="0" borderId="6" xfId="0" applyFont="1" applyBorder="1" applyAlignment="1">
      <alignment vertical="center" wrapText="1"/>
    </xf>
    <xf numFmtId="4" fontId="48" fillId="0" borderId="6" xfId="0" applyNumberFormat="1" applyFont="1" applyFill="1" applyBorder="1" applyAlignment="1">
      <alignment vertical="center"/>
    </xf>
    <xf numFmtId="167" fontId="48" fillId="0" borderId="6" xfId="0" applyNumberFormat="1" applyFont="1" applyFill="1" applyBorder="1" applyAlignment="1">
      <alignment vertical="center"/>
    </xf>
    <xf numFmtId="0" fontId="42" fillId="0" borderId="6" xfId="0" applyFont="1" applyFill="1" applyBorder="1" applyAlignment="1">
      <alignment vertical="center"/>
    </xf>
    <xf numFmtId="16" fontId="42" fillId="0" borderId="6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vertical="center" wrapText="1"/>
    </xf>
    <xf numFmtId="168" fontId="48" fillId="0" borderId="6" xfId="0" applyNumberFormat="1" applyFont="1" applyBorder="1" applyAlignment="1">
      <alignment horizontal="right" vertical="center"/>
    </xf>
    <xf numFmtId="16" fontId="15" fillId="0" borderId="6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4" fontId="6" fillId="0" borderId="6" xfId="0" applyNumberFormat="1" applyFont="1" applyFill="1" applyBorder="1" applyAlignment="1">
      <alignment vertical="center"/>
    </xf>
    <xf numFmtId="1" fontId="10" fillId="18" borderId="6" xfId="0" applyNumberFormat="1" applyFont="1" applyFill="1" applyBorder="1" applyAlignment="1">
      <alignment horizontal="right" vertical="center"/>
    </xf>
    <xf numFmtId="0" fontId="11" fillId="18" borderId="6" xfId="0" applyFont="1" applyFill="1" applyBorder="1" applyAlignment="1">
      <alignment horizontal="center" vertical="center" wrapText="1"/>
    </xf>
    <xf numFmtId="0" fontId="15" fillId="18" borderId="6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/>
    </xf>
    <xf numFmtId="4" fontId="10" fillId="0" borderId="6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/>
    <xf numFmtId="4" fontId="10" fillId="0" borderId="6" xfId="0" applyNumberFormat="1" applyFont="1" applyFill="1" applyBorder="1" applyAlignment="1">
      <alignment horizontal="right" vertical="center"/>
    </xf>
    <xf numFmtId="3" fontId="48" fillId="0" borderId="6" xfId="0" applyNumberFormat="1" applyFont="1" applyFill="1" applyBorder="1" applyAlignment="1">
      <alignment horizontal="right" vertical="center"/>
    </xf>
    <xf numFmtId="4" fontId="48" fillId="0" borderId="6" xfId="0" applyNumberFormat="1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48" fillId="0" borderId="6" xfId="0" applyNumberFormat="1" applyFont="1" applyBorder="1" applyAlignment="1">
      <alignment horizontal="right" vertical="center"/>
    </xf>
    <xf numFmtId="168" fontId="48" fillId="0" borderId="6" xfId="0" applyNumberFormat="1" applyFont="1" applyFill="1" applyBorder="1" applyAlignment="1">
      <alignment horizontal="right" vertical="center"/>
    </xf>
    <xf numFmtId="4" fontId="48" fillId="0" borderId="6" xfId="0" applyNumberFormat="1" applyFont="1" applyBorder="1" applyAlignment="1">
      <alignment horizontal="right" vertical="center"/>
    </xf>
    <xf numFmtId="167" fontId="48" fillId="0" borderId="6" xfId="0" applyNumberFormat="1" applyFont="1" applyFill="1" applyBorder="1" applyAlignment="1">
      <alignment horizontal="right" vertical="center"/>
    </xf>
    <xf numFmtId="0" fontId="42" fillId="0" borderId="6" xfId="0" applyNumberFormat="1" applyFont="1" applyFill="1" applyBorder="1" applyAlignment="1">
      <alignment vertical="center" wrapText="1"/>
    </xf>
    <xf numFmtId="0" fontId="19" fillId="0" borderId="0" xfId="0" applyFont="1" applyBorder="1"/>
    <xf numFmtId="49" fontId="15" fillId="0" borderId="6" xfId="41" applyNumberFormat="1" applyFont="1" applyFill="1" applyBorder="1" applyAlignment="1">
      <alignment vertical="center" wrapText="1"/>
    </xf>
    <xf numFmtId="0" fontId="15" fillId="0" borderId="6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2" fontId="49" fillId="0" borderId="0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6" fillId="0" borderId="0" xfId="0" applyNumberFormat="1" applyFont="1" applyBorder="1" applyAlignment="1"/>
    <xf numFmtId="4" fontId="10" fillId="18" borderId="6" xfId="0" applyNumberFormat="1" applyFont="1" applyFill="1" applyBorder="1" applyAlignment="1">
      <alignment horizontal="right" vertical="center"/>
    </xf>
    <xf numFmtId="0" fontId="0" fillId="18" borderId="0" xfId="0" applyFill="1"/>
    <xf numFmtId="4" fontId="50" fillId="18" borderId="6" xfId="0" applyNumberFormat="1" applyFont="1" applyFill="1" applyBorder="1" applyAlignment="1">
      <alignment horizontal="right" vertical="center"/>
    </xf>
    <xf numFmtId="0" fontId="15" fillId="18" borderId="6" xfId="0" applyFont="1" applyFill="1" applyBorder="1" applyAlignment="1">
      <alignment vertical="center"/>
    </xf>
    <xf numFmtId="0" fontId="6" fillId="18" borderId="6" xfId="0" applyFont="1" applyFill="1" applyBorder="1" applyAlignment="1">
      <alignment vertical="center"/>
    </xf>
    <xf numFmtId="0" fontId="6" fillId="18" borderId="0" xfId="0" applyFont="1" applyFill="1"/>
    <xf numFmtId="49" fontId="15" fillId="0" borderId="6" xfId="41" applyNumberFormat="1" applyFont="1" applyBorder="1" applyAlignment="1">
      <alignment vertical="center" wrapText="1"/>
    </xf>
    <xf numFmtId="49" fontId="42" fillId="0" borderId="6" xfId="41" applyNumberFormat="1" applyFont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vertical="center"/>
    </xf>
    <xf numFmtId="2" fontId="10" fillId="18" borderId="6" xfId="0" applyNumberFormat="1" applyFont="1" applyFill="1" applyBorder="1" applyAlignment="1">
      <alignment horizontal="right" vertical="center"/>
    </xf>
    <xf numFmtId="2" fontId="50" fillId="18" borderId="6" xfId="0" applyNumberFormat="1" applyFont="1" applyFill="1" applyBorder="1" applyAlignment="1">
      <alignment horizontal="right" vertical="center"/>
    </xf>
    <xf numFmtId="0" fontId="6" fillId="17" borderId="0" xfId="0" applyFont="1" applyFill="1"/>
    <xf numFmtId="0" fontId="15" fillId="17" borderId="6" xfId="0" applyFont="1" applyFill="1" applyBorder="1" applyAlignment="1">
      <alignment vertical="center"/>
    </xf>
    <xf numFmtId="0" fontId="6" fillId="17" borderId="6" xfId="0" applyFont="1" applyFill="1" applyBorder="1" applyAlignment="1">
      <alignment vertical="center"/>
    </xf>
    <xf numFmtId="0" fontId="54" fillId="17" borderId="0" xfId="0" applyFont="1" applyFill="1"/>
    <xf numFmtId="0" fontId="42" fillId="17" borderId="6" xfId="0" applyFont="1" applyFill="1" applyBorder="1" applyAlignment="1">
      <alignment vertical="center"/>
    </xf>
    <xf numFmtId="0" fontId="19" fillId="17" borderId="6" xfId="0" applyFont="1" applyFill="1" applyBorder="1" applyAlignment="1">
      <alignment vertical="center"/>
    </xf>
    <xf numFmtId="3" fontId="48" fillId="17" borderId="6" xfId="0" applyNumberFormat="1" applyFont="1" applyFill="1" applyBorder="1" applyAlignment="1">
      <alignment horizontal="right" vertical="center"/>
    </xf>
    <xf numFmtId="4" fontId="48" fillId="17" borderId="6" xfId="0" applyNumberFormat="1" applyFont="1" applyFill="1" applyBorder="1" applyAlignment="1">
      <alignment horizontal="right" vertical="center"/>
    </xf>
    <xf numFmtId="1" fontId="48" fillId="17" borderId="6" xfId="0" applyNumberFormat="1" applyFont="1" applyFill="1" applyBorder="1" applyAlignment="1">
      <alignment horizontal="right" vertical="center"/>
    </xf>
    <xf numFmtId="0" fontId="18" fillId="0" borderId="6" xfId="0" applyFont="1" applyBorder="1" applyAlignment="1">
      <alignment horizontal="center" vertical="center"/>
    </xf>
    <xf numFmtId="3" fontId="55" fillId="17" borderId="6" xfId="0" applyNumberFormat="1" applyFont="1" applyFill="1" applyBorder="1" applyAlignment="1">
      <alignment horizontal="right" vertical="center"/>
    </xf>
    <xf numFmtId="4" fontId="55" fillId="17" borderId="6" xfId="0" applyNumberFormat="1" applyFont="1" applyFill="1" applyBorder="1" applyAlignment="1">
      <alignment horizontal="right" vertical="center"/>
    </xf>
    <xf numFmtId="167" fontId="48" fillId="17" borderId="6" xfId="0" applyNumberFormat="1" applyFont="1" applyFill="1" applyBorder="1" applyAlignment="1">
      <alignment horizontal="right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167" fontId="10" fillId="0" borderId="6" xfId="0" applyNumberFormat="1" applyFont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0" fontId="47" fillId="0" borderId="6" xfId="0" applyFont="1" applyBorder="1" applyAlignment="1">
      <alignment horizontal="left" vertical="center" wrapText="1"/>
    </xf>
    <xf numFmtId="1" fontId="48" fillId="0" borderId="6" xfId="0" applyNumberFormat="1" applyFont="1" applyBorder="1" applyAlignment="1">
      <alignment vertical="center"/>
    </xf>
    <xf numFmtId="0" fontId="26" fillId="0" borderId="6" xfId="0" applyFont="1" applyFill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167" fontId="7" fillId="0" borderId="6" xfId="0" applyNumberFormat="1" applyFont="1" applyBorder="1" applyAlignment="1">
      <alignment horizontal="center"/>
    </xf>
    <xf numFmtId="167" fontId="8" fillId="0" borderId="6" xfId="0" applyNumberFormat="1" applyFont="1" applyBorder="1" applyAlignment="1">
      <alignment horizontal="center"/>
    </xf>
    <xf numFmtId="167" fontId="41" fillId="0" borderId="6" xfId="0" applyNumberFormat="1" applyFont="1" applyBorder="1" applyAlignment="1">
      <alignment horizontal="center"/>
    </xf>
    <xf numFmtId="4" fontId="6" fillId="0" borderId="6" xfId="0" applyNumberFormat="1" applyFont="1" applyBorder="1"/>
    <xf numFmtId="0" fontId="50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15" fillId="0" borderId="6" xfId="0" applyFont="1" applyBorder="1" applyAlignment="1">
      <alignment horizontal="center" vertical="center" wrapText="1"/>
    </xf>
    <xf numFmtId="49" fontId="8" fillId="0" borderId="6" xfId="39" applyNumberFormat="1" applyFont="1" applyFill="1" applyBorder="1" applyAlignment="1" applyProtection="1">
      <alignment horizontal="left" vertical="center" wrapText="1"/>
    </xf>
    <xf numFmtId="49" fontId="15" fillId="0" borderId="6" xfId="0" applyNumberFormat="1" applyFont="1" applyBorder="1" applyAlignment="1">
      <alignment horizontal="center" vertical="center"/>
    </xf>
    <xf numFmtId="0" fontId="15" fillId="0" borderId="6" xfId="0" applyFont="1" applyFill="1" applyBorder="1" applyAlignment="1">
      <alignment vertical="center" wrapText="1"/>
    </xf>
    <xf numFmtId="3" fontId="40" fillId="0" borderId="6" xfId="0" applyNumberFormat="1" applyFont="1" applyBorder="1" applyAlignment="1">
      <alignment horizontal="center" vertical="center" wrapText="1"/>
    </xf>
    <xf numFmtId="3" fontId="40" fillId="0" borderId="6" xfId="0" applyNumberFormat="1" applyFont="1" applyFill="1" applyBorder="1" applyAlignment="1">
      <alignment horizontal="center" vertical="center"/>
    </xf>
    <xf numFmtId="4" fontId="40" fillId="0" borderId="6" xfId="0" applyNumberFormat="1" applyFont="1" applyBorder="1" applyAlignment="1">
      <alignment horizontal="center" vertical="center"/>
    </xf>
    <xf numFmtId="3" fontId="40" fillId="0" borderId="6" xfId="0" applyNumberFormat="1" applyFont="1" applyBorder="1" applyAlignment="1">
      <alignment horizontal="center" vertical="center"/>
    </xf>
    <xf numFmtId="4" fontId="40" fillId="0" borderId="6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3" fontId="56" fillId="0" borderId="6" xfId="0" applyNumberFormat="1" applyFont="1" applyBorder="1" applyAlignment="1">
      <alignment vertical="center"/>
    </xf>
    <xf numFmtId="49" fontId="6" fillId="0" borderId="6" xfId="0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quotePrefix="1" applyFont="1" applyBorder="1" applyAlignment="1">
      <alignment horizontal="center" vertical="center" wrapText="1"/>
    </xf>
    <xf numFmtId="1" fontId="7" fillId="0" borderId="6" xfId="0" applyNumberFormat="1" applyFont="1" applyBorder="1" applyAlignment="1">
      <alignment vertical="center"/>
    </xf>
    <xf numFmtId="3" fontId="7" fillId="0" borderId="6" xfId="0" applyNumberFormat="1" applyFont="1" applyBorder="1" applyAlignment="1">
      <alignment vertical="center" wrapText="1"/>
    </xf>
    <xf numFmtId="0" fontId="7" fillId="0" borderId="6" xfId="0" applyFont="1" applyBorder="1"/>
    <xf numFmtId="1" fontId="57" fillId="0" borderId="6" xfId="0" applyNumberFormat="1" applyFont="1" applyBorder="1" applyAlignment="1">
      <alignment vertical="center"/>
    </xf>
    <xf numFmtId="3" fontId="15" fillId="0" borderId="6" xfId="0" applyNumberFormat="1" applyFont="1" applyBorder="1" applyAlignment="1">
      <alignment vertical="center" wrapText="1"/>
    </xf>
    <xf numFmtId="1" fontId="15" fillId="0" borderId="6" xfId="0" applyNumberFormat="1" applyFont="1" applyBorder="1" applyAlignment="1">
      <alignment vertical="center"/>
    </xf>
    <xf numFmtId="1" fontId="11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 wrapText="1"/>
    </xf>
    <xf numFmtId="0" fontId="15" fillId="0" borderId="6" xfId="37" applyFont="1" applyBorder="1" applyAlignment="1">
      <alignment vertical="center" wrapText="1"/>
    </xf>
    <xf numFmtId="0" fontId="15" fillId="0" borderId="6" xfId="34" applyFont="1" applyBorder="1" applyAlignment="1">
      <alignment vertical="center" wrapText="1"/>
    </xf>
    <xf numFmtId="1" fontId="58" fillId="0" borderId="6" xfId="0" applyNumberFormat="1" applyFont="1" applyBorder="1" applyAlignment="1">
      <alignment vertical="center"/>
    </xf>
    <xf numFmtId="0" fontId="58" fillId="0" borderId="6" xfId="0" applyFont="1" applyBorder="1" applyAlignment="1">
      <alignment vertical="center" wrapText="1"/>
    </xf>
    <xf numFmtId="1" fontId="59" fillId="0" borderId="6" xfId="0" applyNumberFormat="1" applyFont="1" applyBorder="1" applyAlignment="1">
      <alignment vertical="center"/>
    </xf>
    <xf numFmtId="0" fontId="59" fillId="0" borderId="6" xfId="0" applyFont="1" applyBorder="1" applyAlignment="1">
      <alignment vertical="center" wrapText="1"/>
    </xf>
    <xf numFmtId="3" fontId="59" fillId="0" borderId="6" xfId="0" applyNumberFormat="1" applyFont="1" applyBorder="1" applyAlignment="1">
      <alignment vertical="center" wrapText="1"/>
    </xf>
    <xf numFmtId="0" fontId="60" fillId="0" borderId="6" xfId="0" applyFont="1" applyBorder="1" applyAlignment="1">
      <alignment wrapText="1"/>
    </xf>
    <xf numFmtId="3" fontId="58" fillId="0" borderId="6" xfId="0" applyNumberFormat="1" applyFont="1" applyBorder="1" applyAlignment="1">
      <alignment vertical="center" wrapText="1"/>
    </xf>
    <xf numFmtId="0" fontId="59" fillId="0" borderId="6" xfId="34" applyFont="1" applyBorder="1"/>
    <xf numFmtId="0" fontId="59" fillId="0" borderId="6" xfId="34" applyFont="1" applyBorder="1" applyAlignment="1">
      <alignment vertical="justify" wrapText="1"/>
    </xf>
    <xf numFmtId="0" fontId="15" fillId="0" borderId="6" xfId="34" applyFont="1" applyBorder="1"/>
    <xf numFmtId="0" fontId="15" fillId="0" borderId="6" xfId="34" applyFont="1" applyBorder="1" applyAlignment="1">
      <alignment vertical="justify" wrapText="1"/>
    </xf>
    <xf numFmtId="0" fontId="58" fillId="0" borderId="6" xfId="34" applyFont="1" applyBorder="1"/>
    <xf numFmtId="0" fontId="58" fillId="0" borderId="6" xfId="34" applyFont="1" applyBorder="1" applyAlignment="1">
      <alignment vertical="justify" wrapText="1"/>
    </xf>
    <xf numFmtId="0" fontId="61" fillId="0" borderId="6" xfId="34" applyFont="1" applyBorder="1" applyAlignment="1">
      <alignment wrapText="1"/>
    </xf>
    <xf numFmtId="0" fontId="58" fillId="0" borderId="6" xfId="34" applyNumberFormat="1" applyFont="1" applyBorder="1" applyAlignment="1">
      <alignment vertical="justify" wrapText="1"/>
    </xf>
    <xf numFmtId="0" fontId="58" fillId="0" borderId="7" xfId="0" applyFont="1" applyFill="1" applyBorder="1" applyAlignment="1">
      <alignment horizontal="left" vertical="top" wrapText="1"/>
    </xf>
    <xf numFmtId="0" fontId="61" fillId="0" borderId="6" xfId="0" applyFont="1" applyBorder="1" applyAlignment="1">
      <alignment wrapText="1"/>
    </xf>
    <xf numFmtId="0" fontId="61" fillId="0" borderId="0" xfId="0" applyFont="1" applyAlignment="1">
      <alignment wrapText="1"/>
    </xf>
    <xf numFmtId="0" fontId="58" fillId="0" borderId="6" xfId="34" applyFont="1" applyBorder="1" applyAlignment="1">
      <alignment horizontal="left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wrapText="1"/>
    </xf>
    <xf numFmtId="0" fontId="61" fillId="0" borderId="6" xfId="34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3" fontId="6" fillId="0" borderId="6" xfId="40" applyNumberFormat="1" applyFont="1" applyBorder="1" applyAlignment="1"/>
    <xf numFmtId="3" fontId="6" fillId="0" borderId="6" xfId="40" applyNumberFormat="1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9" fillId="0" borderId="6" xfId="0" applyFont="1" applyBorder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6" fillId="0" borderId="6" xfId="39" applyFont="1" applyBorder="1" applyAlignment="1" applyProtection="1">
      <alignment horizontal="center" vertical="center" wrapText="1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5" fillId="0" borderId="6" xfId="39" applyFont="1" applyBorder="1" applyAlignment="1" applyProtection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5" fillId="0" borderId="8" xfId="39" applyFont="1" applyBorder="1" applyAlignment="1" applyProtection="1">
      <alignment horizontal="center" vertical="center" wrapText="1"/>
    </xf>
    <xf numFmtId="0" fontId="15" fillId="0" borderId="9" xfId="39" applyFont="1" applyBorder="1" applyAlignment="1" applyProtection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5" fillId="0" borderId="8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39" fillId="0" borderId="6" xfId="39" applyFont="1" applyBorder="1" applyAlignment="1" applyProtection="1">
      <alignment horizontal="center" vertical="center" wrapText="1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3" fontId="15" fillId="0" borderId="6" xfId="39" applyNumberFormat="1" applyFont="1" applyBorder="1" applyAlignment="1" applyProtection="1">
      <alignment horizontal="center" vertical="center" wrapText="1"/>
    </xf>
    <xf numFmtId="3" fontId="39" fillId="0" borderId="6" xfId="39" applyNumberFormat="1" applyFont="1" applyBorder="1" applyAlignment="1" applyProtection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10" fillId="0" borderId="8" xfId="39" applyFont="1" applyBorder="1" applyAlignment="1" applyProtection="1">
      <alignment horizontal="center" vertical="center" wrapText="1"/>
    </xf>
    <xf numFmtId="0" fontId="10" fillId="0" borderId="9" xfId="39" applyFont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45" fillId="0" borderId="6" xfId="0" applyFont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7" fillId="0" borderId="6" xfId="0" applyFont="1" applyFill="1" applyBorder="1" applyAlignment="1">
      <alignment horizontal="center"/>
    </xf>
    <xf numFmtId="1" fontId="45" fillId="0" borderId="6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2" fontId="45" fillId="0" borderId="6" xfId="0" applyNumberFormat="1" applyFont="1" applyBorder="1" applyAlignment="1">
      <alignment vertical="center"/>
    </xf>
    <xf numFmtId="2" fontId="10" fillId="0" borderId="6" xfId="0" applyNumberFormat="1" applyFont="1" applyBorder="1" applyAlignment="1">
      <alignment vertical="center"/>
    </xf>
  </cellXfs>
  <cellStyles count="53">
    <cellStyle name="”ќђќ‘ћ‚›‰" xfId="1"/>
    <cellStyle name="”љ‘ђћ‚ђќќ›‰" xfId="2"/>
    <cellStyle name="„…ќ…†ќ›‰" xfId="3"/>
    <cellStyle name="‡ђѓћ‹ћ‚ћљ1" xfId="4"/>
    <cellStyle name="‡ђѓћ‹ћ‚ћљ2" xfId="5"/>
    <cellStyle name="’ћѓћ‚›‰" xfId="6"/>
    <cellStyle name="20% - Акцент1" xfId="7"/>
    <cellStyle name="20% - Акцент2" xfId="8"/>
    <cellStyle name="20% - Акцент3" xfId="9"/>
    <cellStyle name="20% - Акцент4" xfId="10"/>
    <cellStyle name="20% - Акцент5" xfId="11"/>
    <cellStyle name="20% - Акцент6" xfId="12"/>
    <cellStyle name="40% - Акцент1" xfId="13"/>
    <cellStyle name="40% - Акцент2" xfId="14"/>
    <cellStyle name="40% - Акцент3" xfId="15"/>
    <cellStyle name="40% - Акцент4" xfId="16"/>
    <cellStyle name="40% - Акцент5" xfId="17"/>
    <cellStyle name="40% - Акцент6" xfId="18"/>
    <cellStyle name="60% - Акцент1" xfId="19"/>
    <cellStyle name="60% - Акцент2" xfId="20"/>
    <cellStyle name="60% - Акцент3" xfId="21"/>
    <cellStyle name="60% - Акцент4" xfId="22"/>
    <cellStyle name="60% - Акцент5" xfId="23"/>
    <cellStyle name="60% - Акцент6" xfId="24"/>
    <cellStyle name="Normal_Доходи" xfId="25"/>
    <cellStyle name="Акцент1" xfId="26"/>
    <cellStyle name="Акцент2" xfId="27"/>
    <cellStyle name="Акцент3" xfId="28"/>
    <cellStyle name="Акцент4" xfId="29"/>
    <cellStyle name="Акцент5" xfId="30"/>
    <cellStyle name="Акцент6" xfId="31"/>
    <cellStyle name="Вывод" xfId="32"/>
    <cellStyle name="Вычисление" xfId="33"/>
    <cellStyle name="Звичайний 2" xfId="34"/>
    <cellStyle name="Звичайний_Видат дод 2_1" xfId="35"/>
    <cellStyle name="Итог" xfId="36"/>
    <cellStyle name="Обычный" xfId="0" builtinId="0"/>
    <cellStyle name="Обычный 2" xfId="37"/>
    <cellStyle name="Обычный 3" xfId="38"/>
    <cellStyle name="Обычный_ZV1PIV98" xfId="39"/>
    <cellStyle name="Обычный_Виконання за І квартал 2010 року" xfId="40"/>
    <cellStyle name="Обычный_додаток до р1ш по прграмах" xfId="41"/>
    <cellStyle name="Плохой" xfId="42"/>
    <cellStyle name="Пояснение" xfId="43"/>
    <cellStyle name="Примечание" xfId="44"/>
    <cellStyle name="Тысячи [0]_Розподіл (2)" xfId="45"/>
    <cellStyle name="Тысячи_Розподіл (2)" xfId="46"/>
    <cellStyle name="Финансовый" xfId="47" builtinId="3"/>
    <cellStyle name="Финансовый 2" xfId="48"/>
    <cellStyle name="Финансовый 3" xfId="49"/>
    <cellStyle name="Фінансовий 2" xfId="50"/>
    <cellStyle name="Фінансовий 3" xfId="51"/>
    <cellStyle name="Џђћ–…ќ’ќ›‰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Yura%20Prislupskij\&#1052;&#1086;&#1080;%20&#1076;&#1086;&#1082;&#1091;&#1084;&#1077;&#1085;&#1090;&#1099;\&#1058;&#1080;&#1076;&#1077;&#1085;&#1100;\&#1055;&#1088;&#1086;&#1075;&#1088;&#1072;&#1084;&#1080;\&#1052;i&#1078;&#1073;&#1102;&#1076;&#1078;%20&#1090;&#1088;&#1072;&#1085;&#1089;%20&#1089;&#1077;&#1083;&#1072;&#1084;%20&#1085;&#1072;%20200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сел"/>
      <sheetName val="дох на 04 12"/>
      <sheetName val="вид на 04 12"/>
      <sheetName val="0"/>
      <sheetName val="Дох Ганущ"/>
      <sheetName val="Вид Ганущ"/>
      <sheetName val="Транс Ганущ"/>
      <sheetName val="Доходи (2)"/>
      <sheetName val="Вид Ужг р"/>
      <sheetName val="Транс Ужг р"/>
      <sheetName val="Розрах "/>
      <sheetName val="Пор та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O5">
            <v>0.92600000000000005</v>
          </cell>
          <cell r="R5">
            <v>1.0640000000000001</v>
          </cell>
        </row>
        <row r="9">
          <cell r="J9">
            <v>0.41299999999999998</v>
          </cell>
        </row>
        <row r="15">
          <cell r="D15">
            <v>0.4</v>
          </cell>
          <cell r="E15">
            <v>0.2</v>
          </cell>
          <cell r="F15">
            <v>0.39999999999999997</v>
          </cell>
          <cell r="J15">
            <v>0.5</v>
          </cell>
          <cell r="K15">
            <v>0.5</v>
          </cell>
          <cell r="Y15">
            <v>0.4</v>
          </cell>
          <cell r="AH15">
            <v>3.5</v>
          </cell>
          <cell r="AL15">
            <v>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showZeros="0" tabSelected="1" topLeftCell="A10" zoomScaleNormal="100" workbookViewId="0">
      <selection activeCell="E29" sqref="E29:E30"/>
    </sheetView>
  </sheetViews>
  <sheetFormatPr defaultColWidth="9.109375" defaultRowHeight="13.2"/>
  <cols>
    <col min="1" max="1" width="29.5546875" style="4" customWidth="1"/>
    <col min="2" max="2" width="13.44140625" style="4" customWidth="1"/>
    <col min="3" max="3" width="14.33203125" style="4" customWidth="1"/>
    <col min="4" max="5" width="15.5546875" style="4" customWidth="1"/>
    <col min="6" max="6" width="17.44140625" style="4" customWidth="1"/>
    <col min="7" max="7" width="18" style="4" bestFit="1" customWidth="1"/>
    <col min="8" max="8" width="13.109375" style="4" customWidth="1"/>
    <col min="9" max="10" width="13" style="4" customWidth="1"/>
    <col min="11" max="11" width="12.33203125" style="4" bestFit="1" customWidth="1"/>
    <col min="12" max="12" width="7.5546875" style="4" customWidth="1"/>
    <col min="13" max="18" width="9.109375" style="4" hidden="1" customWidth="1"/>
    <col min="19" max="19" width="11.33203125" style="4" bestFit="1" customWidth="1"/>
    <col min="20" max="256" width="9.109375" style="4"/>
    <col min="257" max="257" width="29.5546875" style="4" customWidth="1"/>
    <col min="258" max="258" width="13.44140625" style="4" customWidth="1"/>
    <col min="259" max="259" width="14.33203125" style="4" customWidth="1"/>
    <col min="260" max="261" width="15.5546875" style="4" customWidth="1"/>
    <col min="262" max="262" width="17.44140625" style="4" customWidth="1"/>
    <col min="263" max="263" width="18" style="4" bestFit="1" customWidth="1"/>
    <col min="264" max="264" width="13.109375" style="4" customWidth="1"/>
    <col min="265" max="266" width="13" style="4" customWidth="1"/>
    <col min="267" max="267" width="12.33203125" style="4" bestFit="1" customWidth="1"/>
    <col min="268" max="268" width="7.5546875" style="4" customWidth="1"/>
    <col min="269" max="274" width="0" style="4" hidden="1" customWidth="1"/>
    <col min="275" max="512" width="9.109375" style="4"/>
    <col min="513" max="513" width="29.5546875" style="4" customWidth="1"/>
    <col min="514" max="514" width="13.44140625" style="4" customWidth="1"/>
    <col min="515" max="515" width="14.33203125" style="4" customWidth="1"/>
    <col min="516" max="517" width="15.5546875" style="4" customWidth="1"/>
    <col min="518" max="518" width="17.44140625" style="4" customWidth="1"/>
    <col min="519" max="519" width="18" style="4" bestFit="1" customWidth="1"/>
    <col min="520" max="520" width="13.109375" style="4" customWidth="1"/>
    <col min="521" max="522" width="13" style="4" customWidth="1"/>
    <col min="523" max="523" width="12.33203125" style="4" bestFit="1" customWidth="1"/>
    <col min="524" max="524" width="7.5546875" style="4" customWidth="1"/>
    <col min="525" max="530" width="0" style="4" hidden="1" customWidth="1"/>
    <col min="531" max="768" width="9.109375" style="4"/>
    <col min="769" max="769" width="29.5546875" style="4" customWidth="1"/>
    <col min="770" max="770" width="13.44140625" style="4" customWidth="1"/>
    <col min="771" max="771" width="14.33203125" style="4" customWidth="1"/>
    <col min="772" max="773" width="15.5546875" style="4" customWidth="1"/>
    <col min="774" max="774" width="17.44140625" style="4" customWidth="1"/>
    <col min="775" max="775" width="18" style="4" bestFit="1" customWidth="1"/>
    <col min="776" max="776" width="13.109375" style="4" customWidth="1"/>
    <col min="777" max="778" width="13" style="4" customWidth="1"/>
    <col min="779" max="779" width="12.33203125" style="4" bestFit="1" customWidth="1"/>
    <col min="780" max="780" width="7.5546875" style="4" customWidth="1"/>
    <col min="781" max="786" width="0" style="4" hidden="1" customWidth="1"/>
    <col min="787" max="1024" width="9.109375" style="4"/>
    <col min="1025" max="1025" width="29.5546875" style="4" customWidth="1"/>
    <col min="1026" max="1026" width="13.44140625" style="4" customWidth="1"/>
    <col min="1027" max="1027" width="14.33203125" style="4" customWidth="1"/>
    <col min="1028" max="1029" width="15.5546875" style="4" customWidth="1"/>
    <col min="1030" max="1030" width="17.44140625" style="4" customWidth="1"/>
    <col min="1031" max="1031" width="18" style="4" bestFit="1" customWidth="1"/>
    <col min="1032" max="1032" width="13.109375" style="4" customWidth="1"/>
    <col min="1033" max="1034" width="13" style="4" customWidth="1"/>
    <col min="1035" max="1035" width="12.33203125" style="4" bestFit="1" customWidth="1"/>
    <col min="1036" max="1036" width="7.5546875" style="4" customWidth="1"/>
    <col min="1037" max="1042" width="0" style="4" hidden="1" customWidth="1"/>
    <col min="1043" max="1280" width="9.109375" style="4"/>
    <col min="1281" max="1281" width="29.5546875" style="4" customWidth="1"/>
    <col min="1282" max="1282" width="13.44140625" style="4" customWidth="1"/>
    <col min="1283" max="1283" width="14.33203125" style="4" customWidth="1"/>
    <col min="1284" max="1285" width="15.5546875" style="4" customWidth="1"/>
    <col min="1286" max="1286" width="17.44140625" style="4" customWidth="1"/>
    <col min="1287" max="1287" width="18" style="4" bestFit="1" customWidth="1"/>
    <col min="1288" max="1288" width="13.109375" style="4" customWidth="1"/>
    <col min="1289" max="1290" width="13" style="4" customWidth="1"/>
    <col min="1291" max="1291" width="12.33203125" style="4" bestFit="1" customWidth="1"/>
    <col min="1292" max="1292" width="7.5546875" style="4" customWidth="1"/>
    <col min="1293" max="1298" width="0" style="4" hidden="1" customWidth="1"/>
    <col min="1299" max="1536" width="9.109375" style="4"/>
    <col min="1537" max="1537" width="29.5546875" style="4" customWidth="1"/>
    <col min="1538" max="1538" width="13.44140625" style="4" customWidth="1"/>
    <col min="1539" max="1539" width="14.33203125" style="4" customWidth="1"/>
    <col min="1540" max="1541" width="15.5546875" style="4" customWidth="1"/>
    <col min="1542" max="1542" width="17.44140625" style="4" customWidth="1"/>
    <col min="1543" max="1543" width="18" style="4" bestFit="1" customWidth="1"/>
    <col min="1544" max="1544" width="13.109375" style="4" customWidth="1"/>
    <col min="1545" max="1546" width="13" style="4" customWidth="1"/>
    <col min="1547" max="1547" width="12.33203125" style="4" bestFit="1" customWidth="1"/>
    <col min="1548" max="1548" width="7.5546875" style="4" customWidth="1"/>
    <col min="1549" max="1554" width="0" style="4" hidden="1" customWidth="1"/>
    <col min="1555" max="1792" width="9.109375" style="4"/>
    <col min="1793" max="1793" width="29.5546875" style="4" customWidth="1"/>
    <col min="1794" max="1794" width="13.44140625" style="4" customWidth="1"/>
    <col min="1795" max="1795" width="14.33203125" style="4" customWidth="1"/>
    <col min="1796" max="1797" width="15.5546875" style="4" customWidth="1"/>
    <col min="1798" max="1798" width="17.44140625" style="4" customWidth="1"/>
    <col min="1799" max="1799" width="18" style="4" bestFit="1" customWidth="1"/>
    <col min="1800" max="1800" width="13.109375" style="4" customWidth="1"/>
    <col min="1801" max="1802" width="13" style="4" customWidth="1"/>
    <col min="1803" max="1803" width="12.33203125" style="4" bestFit="1" customWidth="1"/>
    <col min="1804" max="1804" width="7.5546875" style="4" customWidth="1"/>
    <col min="1805" max="1810" width="0" style="4" hidden="1" customWidth="1"/>
    <col min="1811" max="2048" width="9.109375" style="4"/>
    <col min="2049" max="2049" width="29.5546875" style="4" customWidth="1"/>
    <col min="2050" max="2050" width="13.44140625" style="4" customWidth="1"/>
    <col min="2051" max="2051" width="14.33203125" style="4" customWidth="1"/>
    <col min="2052" max="2053" width="15.5546875" style="4" customWidth="1"/>
    <col min="2054" max="2054" width="17.44140625" style="4" customWidth="1"/>
    <col min="2055" max="2055" width="18" style="4" bestFit="1" customWidth="1"/>
    <col min="2056" max="2056" width="13.109375" style="4" customWidth="1"/>
    <col min="2057" max="2058" width="13" style="4" customWidth="1"/>
    <col min="2059" max="2059" width="12.33203125" style="4" bestFit="1" customWidth="1"/>
    <col min="2060" max="2060" width="7.5546875" style="4" customWidth="1"/>
    <col min="2061" max="2066" width="0" style="4" hidden="1" customWidth="1"/>
    <col min="2067" max="2304" width="9.109375" style="4"/>
    <col min="2305" max="2305" width="29.5546875" style="4" customWidth="1"/>
    <col min="2306" max="2306" width="13.44140625" style="4" customWidth="1"/>
    <col min="2307" max="2307" width="14.33203125" style="4" customWidth="1"/>
    <col min="2308" max="2309" width="15.5546875" style="4" customWidth="1"/>
    <col min="2310" max="2310" width="17.44140625" style="4" customWidth="1"/>
    <col min="2311" max="2311" width="18" style="4" bestFit="1" customWidth="1"/>
    <col min="2312" max="2312" width="13.109375" style="4" customWidth="1"/>
    <col min="2313" max="2314" width="13" style="4" customWidth="1"/>
    <col min="2315" max="2315" width="12.33203125" style="4" bestFit="1" customWidth="1"/>
    <col min="2316" max="2316" width="7.5546875" style="4" customWidth="1"/>
    <col min="2317" max="2322" width="0" style="4" hidden="1" customWidth="1"/>
    <col min="2323" max="2560" width="9.109375" style="4"/>
    <col min="2561" max="2561" width="29.5546875" style="4" customWidth="1"/>
    <col min="2562" max="2562" width="13.44140625" style="4" customWidth="1"/>
    <col min="2563" max="2563" width="14.33203125" style="4" customWidth="1"/>
    <col min="2564" max="2565" width="15.5546875" style="4" customWidth="1"/>
    <col min="2566" max="2566" width="17.44140625" style="4" customWidth="1"/>
    <col min="2567" max="2567" width="18" style="4" bestFit="1" customWidth="1"/>
    <col min="2568" max="2568" width="13.109375" style="4" customWidth="1"/>
    <col min="2569" max="2570" width="13" style="4" customWidth="1"/>
    <col min="2571" max="2571" width="12.33203125" style="4" bestFit="1" customWidth="1"/>
    <col min="2572" max="2572" width="7.5546875" style="4" customWidth="1"/>
    <col min="2573" max="2578" width="0" style="4" hidden="1" customWidth="1"/>
    <col min="2579" max="2816" width="9.109375" style="4"/>
    <col min="2817" max="2817" width="29.5546875" style="4" customWidth="1"/>
    <col min="2818" max="2818" width="13.44140625" style="4" customWidth="1"/>
    <col min="2819" max="2819" width="14.33203125" style="4" customWidth="1"/>
    <col min="2820" max="2821" width="15.5546875" style="4" customWidth="1"/>
    <col min="2822" max="2822" width="17.44140625" style="4" customWidth="1"/>
    <col min="2823" max="2823" width="18" style="4" bestFit="1" customWidth="1"/>
    <col min="2824" max="2824" width="13.109375" style="4" customWidth="1"/>
    <col min="2825" max="2826" width="13" style="4" customWidth="1"/>
    <col min="2827" max="2827" width="12.33203125" style="4" bestFit="1" customWidth="1"/>
    <col min="2828" max="2828" width="7.5546875" style="4" customWidth="1"/>
    <col min="2829" max="2834" width="0" style="4" hidden="1" customWidth="1"/>
    <col min="2835" max="3072" width="9.109375" style="4"/>
    <col min="3073" max="3073" width="29.5546875" style="4" customWidth="1"/>
    <col min="3074" max="3074" width="13.44140625" style="4" customWidth="1"/>
    <col min="3075" max="3075" width="14.33203125" style="4" customWidth="1"/>
    <col min="3076" max="3077" width="15.5546875" style="4" customWidth="1"/>
    <col min="3078" max="3078" width="17.44140625" style="4" customWidth="1"/>
    <col min="3079" max="3079" width="18" style="4" bestFit="1" customWidth="1"/>
    <col min="3080" max="3080" width="13.109375" style="4" customWidth="1"/>
    <col min="3081" max="3082" width="13" style="4" customWidth="1"/>
    <col min="3083" max="3083" width="12.33203125" style="4" bestFit="1" customWidth="1"/>
    <col min="3084" max="3084" width="7.5546875" style="4" customWidth="1"/>
    <col min="3085" max="3090" width="0" style="4" hidden="1" customWidth="1"/>
    <col min="3091" max="3328" width="9.109375" style="4"/>
    <col min="3329" max="3329" width="29.5546875" style="4" customWidth="1"/>
    <col min="3330" max="3330" width="13.44140625" style="4" customWidth="1"/>
    <col min="3331" max="3331" width="14.33203125" style="4" customWidth="1"/>
    <col min="3332" max="3333" width="15.5546875" style="4" customWidth="1"/>
    <col min="3334" max="3334" width="17.44140625" style="4" customWidth="1"/>
    <col min="3335" max="3335" width="18" style="4" bestFit="1" customWidth="1"/>
    <col min="3336" max="3336" width="13.109375" style="4" customWidth="1"/>
    <col min="3337" max="3338" width="13" style="4" customWidth="1"/>
    <col min="3339" max="3339" width="12.33203125" style="4" bestFit="1" customWidth="1"/>
    <col min="3340" max="3340" width="7.5546875" style="4" customWidth="1"/>
    <col min="3341" max="3346" width="0" style="4" hidden="1" customWidth="1"/>
    <col min="3347" max="3584" width="9.109375" style="4"/>
    <col min="3585" max="3585" width="29.5546875" style="4" customWidth="1"/>
    <col min="3586" max="3586" width="13.44140625" style="4" customWidth="1"/>
    <col min="3587" max="3587" width="14.33203125" style="4" customWidth="1"/>
    <col min="3588" max="3589" width="15.5546875" style="4" customWidth="1"/>
    <col min="3590" max="3590" width="17.44140625" style="4" customWidth="1"/>
    <col min="3591" max="3591" width="18" style="4" bestFit="1" customWidth="1"/>
    <col min="3592" max="3592" width="13.109375" style="4" customWidth="1"/>
    <col min="3593" max="3594" width="13" style="4" customWidth="1"/>
    <col min="3595" max="3595" width="12.33203125" style="4" bestFit="1" customWidth="1"/>
    <col min="3596" max="3596" width="7.5546875" style="4" customWidth="1"/>
    <col min="3597" max="3602" width="0" style="4" hidden="1" customWidth="1"/>
    <col min="3603" max="3840" width="9.109375" style="4"/>
    <col min="3841" max="3841" width="29.5546875" style="4" customWidth="1"/>
    <col min="3842" max="3842" width="13.44140625" style="4" customWidth="1"/>
    <col min="3843" max="3843" width="14.33203125" style="4" customWidth="1"/>
    <col min="3844" max="3845" width="15.5546875" style="4" customWidth="1"/>
    <col min="3846" max="3846" width="17.44140625" style="4" customWidth="1"/>
    <col min="3847" max="3847" width="18" style="4" bestFit="1" customWidth="1"/>
    <col min="3848" max="3848" width="13.109375" style="4" customWidth="1"/>
    <col min="3849" max="3850" width="13" style="4" customWidth="1"/>
    <col min="3851" max="3851" width="12.33203125" style="4" bestFit="1" customWidth="1"/>
    <col min="3852" max="3852" width="7.5546875" style="4" customWidth="1"/>
    <col min="3853" max="3858" width="0" style="4" hidden="1" customWidth="1"/>
    <col min="3859" max="4096" width="9.109375" style="4"/>
    <col min="4097" max="4097" width="29.5546875" style="4" customWidth="1"/>
    <col min="4098" max="4098" width="13.44140625" style="4" customWidth="1"/>
    <col min="4099" max="4099" width="14.33203125" style="4" customWidth="1"/>
    <col min="4100" max="4101" width="15.5546875" style="4" customWidth="1"/>
    <col min="4102" max="4102" width="17.44140625" style="4" customWidth="1"/>
    <col min="4103" max="4103" width="18" style="4" bestFit="1" customWidth="1"/>
    <col min="4104" max="4104" width="13.109375" style="4" customWidth="1"/>
    <col min="4105" max="4106" width="13" style="4" customWidth="1"/>
    <col min="4107" max="4107" width="12.33203125" style="4" bestFit="1" customWidth="1"/>
    <col min="4108" max="4108" width="7.5546875" style="4" customWidth="1"/>
    <col min="4109" max="4114" width="0" style="4" hidden="1" customWidth="1"/>
    <col min="4115" max="4352" width="9.109375" style="4"/>
    <col min="4353" max="4353" width="29.5546875" style="4" customWidth="1"/>
    <col min="4354" max="4354" width="13.44140625" style="4" customWidth="1"/>
    <col min="4355" max="4355" width="14.33203125" style="4" customWidth="1"/>
    <col min="4356" max="4357" width="15.5546875" style="4" customWidth="1"/>
    <col min="4358" max="4358" width="17.44140625" style="4" customWidth="1"/>
    <col min="4359" max="4359" width="18" style="4" bestFit="1" customWidth="1"/>
    <col min="4360" max="4360" width="13.109375" style="4" customWidth="1"/>
    <col min="4361" max="4362" width="13" style="4" customWidth="1"/>
    <col min="4363" max="4363" width="12.33203125" style="4" bestFit="1" customWidth="1"/>
    <col min="4364" max="4364" width="7.5546875" style="4" customWidth="1"/>
    <col min="4365" max="4370" width="0" style="4" hidden="1" customWidth="1"/>
    <col min="4371" max="4608" width="9.109375" style="4"/>
    <col min="4609" max="4609" width="29.5546875" style="4" customWidth="1"/>
    <col min="4610" max="4610" width="13.44140625" style="4" customWidth="1"/>
    <col min="4611" max="4611" width="14.33203125" style="4" customWidth="1"/>
    <col min="4612" max="4613" width="15.5546875" style="4" customWidth="1"/>
    <col min="4614" max="4614" width="17.44140625" style="4" customWidth="1"/>
    <col min="4615" max="4615" width="18" style="4" bestFit="1" customWidth="1"/>
    <col min="4616" max="4616" width="13.109375" style="4" customWidth="1"/>
    <col min="4617" max="4618" width="13" style="4" customWidth="1"/>
    <col min="4619" max="4619" width="12.33203125" style="4" bestFit="1" customWidth="1"/>
    <col min="4620" max="4620" width="7.5546875" style="4" customWidth="1"/>
    <col min="4621" max="4626" width="0" style="4" hidden="1" customWidth="1"/>
    <col min="4627" max="4864" width="9.109375" style="4"/>
    <col min="4865" max="4865" width="29.5546875" style="4" customWidth="1"/>
    <col min="4866" max="4866" width="13.44140625" style="4" customWidth="1"/>
    <col min="4867" max="4867" width="14.33203125" style="4" customWidth="1"/>
    <col min="4868" max="4869" width="15.5546875" style="4" customWidth="1"/>
    <col min="4870" max="4870" width="17.44140625" style="4" customWidth="1"/>
    <col min="4871" max="4871" width="18" style="4" bestFit="1" customWidth="1"/>
    <col min="4872" max="4872" width="13.109375" style="4" customWidth="1"/>
    <col min="4873" max="4874" width="13" style="4" customWidth="1"/>
    <col min="4875" max="4875" width="12.33203125" style="4" bestFit="1" customWidth="1"/>
    <col min="4876" max="4876" width="7.5546875" style="4" customWidth="1"/>
    <col min="4877" max="4882" width="0" style="4" hidden="1" customWidth="1"/>
    <col min="4883" max="5120" width="9.109375" style="4"/>
    <col min="5121" max="5121" width="29.5546875" style="4" customWidth="1"/>
    <col min="5122" max="5122" width="13.44140625" style="4" customWidth="1"/>
    <col min="5123" max="5123" width="14.33203125" style="4" customWidth="1"/>
    <col min="5124" max="5125" width="15.5546875" style="4" customWidth="1"/>
    <col min="5126" max="5126" width="17.44140625" style="4" customWidth="1"/>
    <col min="5127" max="5127" width="18" style="4" bestFit="1" customWidth="1"/>
    <col min="5128" max="5128" width="13.109375" style="4" customWidth="1"/>
    <col min="5129" max="5130" width="13" style="4" customWidth="1"/>
    <col min="5131" max="5131" width="12.33203125" style="4" bestFit="1" customWidth="1"/>
    <col min="5132" max="5132" width="7.5546875" style="4" customWidth="1"/>
    <col min="5133" max="5138" width="0" style="4" hidden="1" customWidth="1"/>
    <col min="5139" max="5376" width="9.109375" style="4"/>
    <col min="5377" max="5377" width="29.5546875" style="4" customWidth="1"/>
    <col min="5378" max="5378" width="13.44140625" style="4" customWidth="1"/>
    <col min="5379" max="5379" width="14.33203125" style="4" customWidth="1"/>
    <col min="5380" max="5381" width="15.5546875" style="4" customWidth="1"/>
    <col min="5382" max="5382" width="17.44140625" style="4" customWidth="1"/>
    <col min="5383" max="5383" width="18" style="4" bestFit="1" customWidth="1"/>
    <col min="5384" max="5384" width="13.109375" style="4" customWidth="1"/>
    <col min="5385" max="5386" width="13" style="4" customWidth="1"/>
    <col min="5387" max="5387" width="12.33203125" style="4" bestFit="1" customWidth="1"/>
    <col min="5388" max="5388" width="7.5546875" style="4" customWidth="1"/>
    <col min="5389" max="5394" width="0" style="4" hidden="1" customWidth="1"/>
    <col min="5395" max="5632" width="9.109375" style="4"/>
    <col min="5633" max="5633" width="29.5546875" style="4" customWidth="1"/>
    <col min="5634" max="5634" width="13.44140625" style="4" customWidth="1"/>
    <col min="5635" max="5635" width="14.33203125" style="4" customWidth="1"/>
    <col min="5636" max="5637" width="15.5546875" style="4" customWidth="1"/>
    <col min="5638" max="5638" width="17.44140625" style="4" customWidth="1"/>
    <col min="5639" max="5639" width="18" style="4" bestFit="1" customWidth="1"/>
    <col min="5640" max="5640" width="13.109375" style="4" customWidth="1"/>
    <col min="5641" max="5642" width="13" style="4" customWidth="1"/>
    <col min="5643" max="5643" width="12.33203125" style="4" bestFit="1" customWidth="1"/>
    <col min="5644" max="5644" width="7.5546875" style="4" customWidth="1"/>
    <col min="5645" max="5650" width="0" style="4" hidden="1" customWidth="1"/>
    <col min="5651" max="5888" width="9.109375" style="4"/>
    <col min="5889" max="5889" width="29.5546875" style="4" customWidth="1"/>
    <col min="5890" max="5890" width="13.44140625" style="4" customWidth="1"/>
    <col min="5891" max="5891" width="14.33203125" style="4" customWidth="1"/>
    <col min="5892" max="5893" width="15.5546875" style="4" customWidth="1"/>
    <col min="5894" max="5894" width="17.44140625" style="4" customWidth="1"/>
    <col min="5895" max="5895" width="18" style="4" bestFit="1" customWidth="1"/>
    <col min="5896" max="5896" width="13.109375" style="4" customWidth="1"/>
    <col min="5897" max="5898" width="13" style="4" customWidth="1"/>
    <col min="5899" max="5899" width="12.33203125" style="4" bestFit="1" customWidth="1"/>
    <col min="5900" max="5900" width="7.5546875" style="4" customWidth="1"/>
    <col min="5901" max="5906" width="0" style="4" hidden="1" customWidth="1"/>
    <col min="5907" max="6144" width="9.109375" style="4"/>
    <col min="6145" max="6145" width="29.5546875" style="4" customWidth="1"/>
    <col min="6146" max="6146" width="13.44140625" style="4" customWidth="1"/>
    <col min="6147" max="6147" width="14.33203125" style="4" customWidth="1"/>
    <col min="6148" max="6149" width="15.5546875" style="4" customWidth="1"/>
    <col min="6150" max="6150" width="17.44140625" style="4" customWidth="1"/>
    <col min="6151" max="6151" width="18" style="4" bestFit="1" customWidth="1"/>
    <col min="6152" max="6152" width="13.109375" style="4" customWidth="1"/>
    <col min="6153" max="6154" width="13" style="4" customWidth="1"/>
    <col min="6155" max="6155" width="12.33203125" style="4" bestFit="1" customWidth="1"/>
    <col min="6156" max="6156" width="7.5546875" style="4" customWidth="1"/>
    <col min="6157" max="6162" width="0" style="4" hidden="1" customWidth="1"/>
    <col min="6163" max="6400" width="9.109375" style="4"/>
    <col min="6401" max="6401" width="29.5546875" style="4" customWidth="1"/>
    <col min="6402" max="6402" width="13.44140625" style="4" customWidth="1"/>
    <col min="6403" max="6403" width="14.33203125" style="4" customWidth="1"/>
    <col min="6404" max="6405" width="15.5546875" style="4" customWidth="1"/>
    <col min="6406" max="6406" width="17.44140625" style="4" customWidth="1"/>
    <col min="6407" max="6407" width="18" style="4" bestFit="1" customWidth="1"/>
    <col min="6408" max="6408" width="13.109375" style="4" customWidth="1"/>
    <col min="6409" max="6410" width="13" style="4" customWidth="1"/>
    <col min="6411" max="6411" width="12.33203125" style="4" bestFit="1" customWidth="1"/>
    <col min="6412" max="6412" width="7.5546875" style="4" customWidth="1"/>
    <col min="6413" max="6418" width="0" style="4" hidden="1" customWidth="1"/>
    <col min="6419" max="6656" width="9.109375" style="4"/>
    <col min="6657" max="6657" width="29.5546875" style="4" customWidth="1"/>
    <col min="6658" max="6658" width="13.44140625" style="4" customWidth="1"/>
    <col min="6659" max="6659" width="14.33203125" style="4" customWidth="1"/>
    <col min="6660" max="6661" width="15.5546875" style="4" customWidth="1"/>
    <col min="6662" max="6662" width="17.44140625" style="4" customWidth="1"/>
    <col min="6663" max="6663" width="18" style="4" bestFit="1" customWidth="1"/>
    <col min="6664" max="6664" width="13.109375" style="4" customWidth="1"/>
    <col min="6665" max="6666" width="13" style="4" customWidth="1"/>
    <col min="6667" max="6667" width="12.33203125" style="4" bestFit="1" customWidth="1"/>
    <col min="6668" max="6668" width="7.5546875" style="4" customWidth="1"/>
    <col min="6669" max="6674" width="0" style="4" hidden="1" customWidth="1"/>
    <col min="6675" max="6912" width="9.109375" style="4"/>
    <col min="6913" max="6913" width="29.5546875" style="4" customWidth="1"/>
    <col min="6914" max="6914" width="13.44140625" style="4" customWidth="1"/>
    <col min="6915" max="6915" width="14.33203125" style="4" customWidth="1"/>
    <col min="6916" max="6917" width="15.5546875" style="4" customWidth="1"/>
    <col min="6918" max="6918" width="17.44140625" style="4" customWidth="1"/>
    <col min="6919" max="6919" width="18" style="4" bestFit="1" customWidth="1"/>
    <col min="6920" max="6920" width="13.109375" style="4" customWidth="1"/>
    <col min="6921" max="6922" width="13" style="4" customWidth="1"/>
    <col min="6923" max="6923" width="12.33203125" style="4" bestFit="1" customWidth="1"/>
    <col min="6924" max="6924" width="7.5546875" style="4" customWidth="1"/>
    <col min="6925" max="6930" width="0" style="4" hidden="1" customWidth="1"/>
    <col min="6931" max="7168" width="9.109375" style="4"/>
    <col min="7169" max="7169" width="29.5546875" style="4" customWidth="1"/>
    <col min="7170" max="7170" width="13.44140625" style="4" customWidth="1"/>
    <col min="7171" max="7171" width="14.33203125" style="4" customWidth="1"/>
    <col min="7172" max="7173" width="15.5546875" style="4" customWidth="1"/>
    <col min="7174" max="7174" width="17.44140625" style="4" customWidth="1"/>
    <col min="7175" max="7175" width="18" style="4" bestFit="1" customWidth="1"/>
    <col min="7176" max="7176" width="13.109375" style="4" customWidth="1"/>
    <col min="7177" max="7178" width="13" style="4" customWidth="1"/>
    <col min="7179" max="7179" width="12.33203125" style="4" bestFit="1" customWidth="1"/>
    <col min="7180" max="7180" width="7.5546875" style="4" customWidth="1"/>
    <col min="7181" max="7186" width="0" style="4" hidden="1" customWidth="1"/>
    <col min="7187" max="7424" width="9.109375" style="4"/>
    <col min="7425" max="7425" width="29.5546875" style="4" customWidth="1"/>
    <col min="7426" max="7426" width="13.44140625" style="4" customWidth="1"/>
    <col min="7427" max="7427" width="14.33203125" style="4" customWidth="1"/>
    <col min="7428" max="7429" width="15.5546875" style="4" customWidth="1"/>
    <col min="7430" max="7430" width="17.44140625" style="4" customWidth="1"/>
    <col min="7431" max="7431" width="18" style="4" bestFit="1" customWidth="1"/>
    <col min="7432" max="7432" width="13.109375" style="4" customWidth="1"/>
    <col min="7433" max="7434" width="13" style="4" customWidth="1"/>
    <col min="7435" max="7435" width="12.33203125" style="4" bestFit="1" customWidth="1"/>
    <col min="7436" max="7436" width="7.5546875" style="4" customWidth="1"/>
    <col min="7437" max="7442" width="0" style="4" hidden="1" customWidth="1"/>
    <col min="7443" max="7680" width="9.109375" style="4"/>
    <col min="7681" max="7681" width="29.5546875" style="4" customWidth="1"/>
    <col min="7682" max="7682" width="13.44140625" style="4" customWidth="1"/>
    <col min="7683" max="7683" width="14.33203125" style="4" customWidth="1"/>
    <col min="7684" max="7685" width="15.5546875" style="4" customWidth="1"/>
    <col min="7686" max="7686" width="17.44140625" style="4" customWidth="1"/>
    <col min="7687" max="7687" width="18" style="4" bestFit="1" customWidth="1"/>
    <col min="7688" max="7688" width="13.109375" style="4" customWidth="1"/>
    <col min="7689" max="7690" width="13" style="4" customWidth="1"/>
    <col min="7691" max="7691" width="12.33203125" style="4" bestFit="1" customWidth="1"/>
    <col min="7692" max="7692" width="7.5546875" style="4" customWidth="1"/>
    <col min="7693" max="7698" width="0" style="4" hidden="1" customWidth="1"/>
    <col min="7699" max="7936" width="9.109375" style="4"/>
    <col min="7937" max="7937" width="29.5546875" style="4" customWidth="1"/>
    <col min="7938" max="7938" width="13.44140625" style="4" customWidth="1"/>
    <col min="7939" max="7939" width="14.33203125" style="4" customWidth="1"/>
    <col min="7940" max="7941" width="15.5546875" style="4" customWidth="1"/>
    <col min="7942" max="7942" width="17.44140625" style="4" customWidth="1"/>
    <col min="7943" max="7943" width="18" style="4" bestFit="1" customWidth="1"/>
    <col min="7944" max="7944" width="13.109375" style="4" customWidth="1"/>
    <col min="7945" max="7946" width="13" style="4" customWidth="1"/>
    <col min="7947" max="7947" width="12.33203125" style="4" bestFit="1" customWidth="1"/>
    <col min="7948" max="7948" width="7.5546875" style="4" customWidth="1"/>
    <col min="7949" max="7954" width="0" style="4" hidden="1" customWidth="1"/>
    <col min="7955" max="8192" width="9.109375" style="4"/>
    <col min="8193" max="8193" width="29.5546875" style="4" customWidth="1"/>
    <col min="8194" max="8194" width="13.44140625" style="4" customWidth="1"/>
    <col min="8195" max="8195" width="14.33203125" style="4" customWidth="1"/>
    <col min="8196" max="8197" width="15.5546875" style="4" customWidth="1"/>
    <col min="8198" max="8198" width="17.44140625" style="4" customWidth="1"/>
    <col min="8199" max="8199" width="18" style="4" bestFit="1" customWidth="1"/>
    <col min="8200" max="8200" width="13.109375" style="4" customWidth="1"/>
    <col min="8201" max="8202" width="13" style="4" customWidth="1"/>
    <col min="8203" max="8203" width="12.33203125" style="4" bestFit="1" customWidth="1"/>
    <col min="8204" max="8204" width="7.5546875" style="4" customWidth="1"/>
    <col min="8205" max="8210" width="0" style="4" hidden="1" customWidth="1"/>
    <col min="8211" max="8448" width="9.109375" style="4"/>
    <col min="8449" max="8449" width="29.5546875" style="4" customWidth="1"/>
    <col min="8450" max="8450" width="13.44140625" style="4" customWidth="1"/>
    <col min="8451" max="8451" width="14.33203125" style="4" customWidth="1"/>
    <col min="8452" max="8453" width="15.5546875" style="4" customWidth="1"/>
    <col min="8454" max="8454" width="17.44140625" style="4" customWidth="1"/>
    <col min="8455" max="8455" width="18" style="4" bestFit="1" customWidth="1"/>
    <col min="8456" max="8456" width="13.109375" style="4" customWidth="1"/>
    <col min="8457" max="8458" width="13" style="4" customWidth="1"/>
    <col min="8459" max="8459" width="12.33203125" style="4" bestFit="1" customWidth="1"/>
    <col min="8460" max="8460" width="7.5546875" style="4" customWidth="1"/>
    <col min="8461" max="8466" width="0" style="4" hidden="1" customWidth="1"/>
    <col min="8467" max="8704" width="9.109375" style="4"/>
    <col min="8705" max="8705" width="29.5546875" style="4" customWidth="1"/>
    <col min="8706" max="8706" width="13.44140625" style="4" customWidth="1"/>
    <col min="8707" max="8707" width="14.33203125" style="4" customWidth="1"/>
    <col min="8708" max="8709" width="15.5546875" style="4" customWidth="1"/>
    <col min="8710" max="8710" width="17.44140625" style="4" customWidth="1"/>
    <col min="8711" max="8711" width="18" style="4" bestFit="1" customWidth="1"/>
    <col min="8712" max="8712" width="13.109375" style="4" customWidth="1"/>
    <col min="8713" max="8714" width="13" style="4" customWidth="1"/>
    <col min="8715" max="8715" width="12.33203125" style="4" bestFit="1" customWidth="1"/>
    <col min="8716" max="8716" width="7.5546875" style="4" customWidth="1"/>
    <col min="8717" max="8722" width="0" style="4" hidden="1" customWidth="1"/>
    <col min="8723" max="8960" width="9.109375" style="4"/>
    <col min="8961" max="8961" width="29.5546875" style="4" customWidth="1"/>
    <col min="8962" max="8962" width="13.44140625" style="4" customWidth="1"/>
    <col min="8963" max="8963" width="14.33203125" style="4" customWidth="1"/>
    <col min="8964" max="8965" width="15.5546875" style="4" customWidth="1"/>
    <col min="8966" max="8966" width="17.44140625" style="4" customWidth="1"/>
    <col min="8967" max="8967" width="18" style="4" bestFit="1" customWidth="1"/>
    <col min="8968" max="8968" width="13.109375" style="4" customWidth="1"/>
    <col min="8969" max="8970" width="13" style="4" customWidth="1"/>
    <col min="8971" max="8971" width="12.33203125" style="4" bestFit="1" customWidth="1"/>
    <col min="8972" max="8972" width="7.5546875" style="4" customWidth="1"/>
    <col min="8973" max="8978" width="0" style="4" hidden="1" customWidth="1"/>
    <col min="8979" max="9216" width="9.109375" style="4"/>
    <col min="9217" max="9217" width="29.5546875" style="4" customWidth="1"/>
    <col min="9218" max="9218" width="13.44140625" style="4" customWidth="1"/>
    <col min="9219" max="9219" width="14.33203125" style="4" customWidth="1"/>
    <col min="9220" max="9221" width="15.5546875" style="4" customWidth="1"/>
    <col min="9222" max="9222" width="17.44140625" style="4" customWidth="1"/>
    <col min="9223" max="9223" width="18" style="4" bestFit="1" customWidth="1"/>
    <col min="9224" max="9224" width="13.109375" style="4" customWidth="1"/>
    <col min="9225" max="9226" width="13" style="4" customWidth="1"/>
    <col min="9227" max="9227" width="12.33203125" style="4" bestFit="1" customWidth="1"/>
    <col min="9228" max="9228" width="7.5546875" style="4" customWidth="1"/>
    <col min="9229" max="9234" width="0" style="4" hidden="1" customWidth="1"/>
    <col min="9235" max="9472" width="9.109375" style="4"/>
    <col min="9473" max="9473" width="29.5546875" style="4" customWidth="1"/>
    <col min="9474" max="9474" width="13.44140625" style="4" customWidth="1"/>
    <col min="9475" max="9475" width="14.33203125" style="4" customWidth="1"/>
    <col min="9476" max="9477" width="15.5546875" style="4" customWidth="1"/>
    <col min="9478" max="9478" width="17.44140625" style="4" customWidth="1"/>
    <col min="9479" max="9479" width="18" style="4" bestFit="1" customWidth="1"/>
    <col min="9480" max="9480" width="13.109375" style="4" customWidth="1"/>
    <col min="9481" max="9482" width="13" style="4" customWidth="1"/>
    <col min="9483" max="9483" width="12.33203125" style="4" bestFit="1" customWidth="1"/>
    <col min="9484" max="9484" width="7.5546875" style="4" customWidth="1"/>
    <col min="9485" max="9490" width="0" style="4" hidden="1" customWidth="1"/>
    <col min="9491" max="9728" width="9.109375" style="4"/>
    <col min="9729" max="9729" width="29.5546875" style="4" customWidth="1"/>
    <col min="9730" max="9730" width="13.44140625" style="4" customWidth="1"/>
    <col min="9731" max="9731" width="14.33203125" style="4" customWidth="1"/>
    <col min="9732" max="9733" width="15.5546875" style="4" customWidth="1"/>
    <col min="9734" max="9734" width="17.44140625" style="4" customWidth="1"/>
    <col min="9735" max="9735" width="18" style="4" bestFit="1" customWidth="1"/>
    <col min="9736" max="9736" width="13.109375" style="4" customWidth="1"/>
    <col min="9737" max="9738" width="13" style="4" customWidth="1"/>
    <col min="9739" max="9739" width="12.33203125" style="4" bestFit="1" customWidth="1"/>
    <col min="9740" max="9740" width="7.5546875" style="4" customWidth="1"/>
    <col min="9741" max="9746" width="0" style="4" hidden="1" customWidth="1"/>
    <col min="9747" max="9984" width="9.109375" style="4"/>
    <col min="9985" max="9985" width="29.5546875" style="4" customWidth="1"/>
    <col min="9986" max="9986" width="13.44140625" style="4" customWidth="1"/>
    <col min="9987" max="9987" width="14.33203125" style="4" customWidth="1"/>
    <col min="9988" max="9989" width="15.5546875" style="4" customWidth="1"/>
    <col min="9990" max="9990" width="17.44140625" style="4" customWidth="1"/>
    <col min="9991" max="9991" width="18" style="4" bestFit="1" customWidth="1"/>
    <col min="9992" max="9992" width="13.109375" style="4" customWidth="1"/>
    <col min="9993" max="9994" width="13" style="4" customWidth="1"/>
    <col min="9995" max="9995" width="12.33203125" style="4" bestFit="1" customWidth="1"/>
    <col min="9996" max="9996" width="7.5546875" style="4" customWidth="1"/>
    <col min="9997" max="10002" width="0" style="4" hidden="1" customWidth="1"/>
    <col min="10003" max="10240" width="9.109375" style="4"/>
    <col min="10241" max="10241" width="29.5546875" style="4" customWidth="1"/>
    <col min="10242" max="10242" width="13.44140625" style="4" customWidth="1"/>
    <col min="10243" max="10243" width="14.33203125" style="4" customWidth="1"/>
    <col min="10244" max="10245" width="15.5546875" style="4" customWidth="1"/>
    <col min="10246" max="10246" width="17.44140625" style="4" customWidth="1"/>
    <col min="10247" max="10247" width="18" style="4" bestFit="1" customWidth="1"/>
    <col min="10248" max="10248" width="13.109375" style="4" customWidth="1"/>
    <col min="10249" max="10250" width="13" style="4" customWidth="1"/>
    <col min="10251" max="10251" width="12.33203125" style="4" bestFit="1" customWidth="1"/>
    <col min="10252" max="10252" width="7.5546875" style="4" customWidth="1"/>
    <col min="10253" max="10258" width="0" style="4" hidden="1" customWidth="1"/>
    <col min="10259" max="10496" width="9.109375" style="4"/>
    <col min="10497" max="10497" width="29.5546875" style="4" customWidth="1"/>
    <col min="10498" max="10498" width="13.44140625" style="4" customWidth="1"/>
    <col min="10499" max="10499" width="14.33203125" style="4" customWidth="1"/>
    <col min="10500" max="10501" width="15.5546875" style="4" customWidth="1"/>
    <col min="10502" max="10502" width="17.44140625" style="4" customWidth="1"/>
    <col min="10503" max="10503" width="18" style="4" bestFit="1" customWidth="1"/>
    <col min="10504" max="10504" width="13.109375" style="4" customWidth="1"/>
    <col min="10505" max="10506" width="13" style="4" customWidth="1"/>
    <col min="10507" max="10507" width="12.33203125" style="4" bestFit="1" customWidth="1"/>
    <col min="10508" max="10508" width="7.5546875" style="4" customWidth="1"/>
    <col min="10509" max="10514" width="0" style="4" hidden="1" customWidth="1"/>
    <col min="10515" max="10752" width="9.109375" style="4"/>
    <col min="10753" max="10753" width="29.5546875" style="4" customWidth="1"/>
    <col min="10754" max="10754" width="13.44140625" style="4" customWidth="1"/>
    <col min="10755" max="10755" width="14.33203125" style="4" customWidth="1"/>
    <col min="10756" max="10757" width="15.5546875" style="4" customWidth="1"/>
    <col min="10758" max="10758" width="17.44140625" style="4" customWidth="1"/>
    <col min="10759" max="10759" width="18" style="4" bestFit="1" customWidth="1"/>
    <col min="10760" max="10760" width="13.109375" style="4" customWidth="1"/>
    <col min="10761" max="10762" width="13" style="4" customWidth="1"/>
    <col min="10763" max="10763" width="12.33203125" style="4" bestFit="1" customWidth="1"/>
    <col min="10764" max="10764" width="7.5546875" style="4" customWidth="1"/>
    <col min="10765" max="10770" width="0" style="4" hidden="1" customWidth="1"/>
    <col min="10771" max="11008" width="9.109375" style="4"/>
    <col min="11009" max="11009" width="29.5546875" style="4" customWidth="1"/>
    <col min="11010" max="11010" width="13.44140625" style="4" customWidth="1"/>
    <col min="11011" max="11011" width="14.33203125" style="4" customWidth="1"/>
    <col min="11012" max="11013" width="15.5546875" style="4" customWidth="1"/>
    <col min="11014" max="11014" width="17.44140625" style="4" customWidth="1"/>
    <col min="11015" max="11015" width="18" style="4" bestFit="1" customWidth="1"/>
    <col min="11016" max="11016" width="13.109375" style="4" customWidth="1"/>
    <col min="11017" max="11018" width="13" style="4" customWidth="1"/>
    <col min="11019" max="11019" width="12.33203125" style="4" bestFit="1" customWidth="1"/>
    <col min="11020" max="11020" width="7.5546875" style="4" customWidth="1"/>
    <col min="11021" max="11026" width="0" style="4" hidden="1" customWidth="1"/>
    <col min="11027" max="11264" width="9.109375" style="4"/>
    <col min="11265" max="11265" width="29.5546875" style="4" customWidth="1"/>
    <col min="11266" max="11266" width="13.44140625" style="4" customWidth="1"/>
    <col min="11267" max="11267" width="14.33203125" style="4" customWidth="1"/>
    <col min="11268" max="11269" width="15.5546875" style="4" customWidth="1"/>
    <col min="11270" max="11270" width="17.44140625" style="4" customWidth="1"/>
    <col min="11271" max="11271" width="18" style="4" bestFit="1" customWidth="1"/>
    <col min="11272" max="11272" width="13.109375" style="4" customWidth="1"/>
    <col min="11273" max="11274" width="13" style="4" customWidth="1"/>
    <col min="11275" max="11275" width="12.33203125" style="4" bestFit="1" customWidth="1"/>
    <col min="11276" max="11276" width="7.5546875" style="4" customWidth="1"/>
    <col min="11277" max="11282" width="0" style="4" hidden="1" customWidth="1"/>
    <col min="11283" max="11520" width="9.109375" style="4"/>
    <col min="11521" max="11521" width="29.5546875" style="4" customWidth="1"/>
    <col min="11522" max="11522" width="13.44140625" style="4" customWidth="1"/>
    <col min="11523" max="11523" width="14.33203125" style="4" customWidth="1"/>
    <col min="11524" max="11525" width="15.5546875" style="4" customWidth="1"/>
    <col min="11526" max="11526" width="17.44140625" style="4" customWidth="1"/>
    <col min="11527" max="11527" width="18" style="4" bestFit="1" customWidth="1"/>
    <col min="11528" max="11528" width="13.109375" style="4" customWidth="1"/>
    <col min="11529" max="11530" width="13" style="4" customWidth="1"/>
    <col min="11531" max="11531" width="12.33203125" style="4" bestFit="1" customWidth="1"/>
    <col min="11532" max="11532" width="7.5546875" style="4" customWidth="1"/>
    <col min="11533" max="11538" width="0" style="4" hidden="1" customWidth="1"/>
    <col min="11539" max="11776" width="9.109375" style="4"/>
    <col min="11777" max="11777" width="29.5546875" style="4" customWidth="1"/>
    <col min="11778" max="11778" width="13.44140625" style="4" customWidth="1"/>
    <col min="11779" max="11779" width="14.33203125" style="4" customWidth="1"/>
    <col min="11780" max="11781" width="15.5546875" style="4" customWidth="1"/>
    <col min="11782" max="11782" width="17.44140625" style="4" customWidth="1"/>
    <col min="11783" max="11783" width="18" style="4" bestFit="1" customWidth="1"/>
    <col min="11784" max="11784" width="13.109375" style="4" customWidth="1"/>
    <col min="11785" max="11786" width="13" style="4" customWidth="1"/>
    <col min="11787" max="11787" width="12.33203125" style="4" bestFit="1" customWidth="1"/>
    <col min="11788" max="11788" width="7.5546875" style="4" customWidth="1"/>
    <col min="11789" max="11794" width="0" style="4" hidden="1" customWidth="1"/>
    <col min="11795" max="12032" width="9.109375" style="4"/>
    <col min="12033" max="12033" width="29.5546875" style="4" customWidth="1"/>
    <col min="12034" max="12034" width="13.44140625" style="4" customWidth="1"/>
    <col min="12035" max="12035" width="14.33203125" style="4" customWidth="1"/>
    <col min="12036" max="12037" width="15.5546875" style="4" customWidth="1"/>
    <col min="12038" max="12038" width="17.44140625" style="4" customWidth="1"/>
    <col min="12039" max="12039" width="18" style="4" bestFit="1" customWidth="1"/>
    <col min="12040" max="12040" width="13.109375" style="4" customWidth="1"/>
    <col min="12041" max="12042" width="13" style="4" customWidth="1"/>
    <col min="12043" max="12043" width="12.33203125" style="4" bestFit="1" customWidth="1"/>
    <col min="12044" max="12044" width="7.5546875" style="4" customWidth="1"/>
    <col min="12045" max="12050" width="0" style="4" hidden="1" customWidth="1"/>
    <col min="12051" max="12288" width="9.109375" style="4"/>
    <col min="12289" max="12289" width="29.5546875" style="4" customWidth="1"/>
    <col min="12290" max="12290" width="13.44140625" style="4" customWidth="1"/>
    <col min="12291" max="12291" width="14.33203125" style="4" customWidth="1"/>
    <col min="12292" max="12293" width="15.5546875" style="4" customWidth="1"/>
    <col min="12294" max="12294" width="17.44140625" style="4" customWidth="1"/>
    <col min="12295" max="12295" width="18" style="4" bestFit="1" customWidth="1"/>
    <col min="12296" max="12296" width="13.109375" style="4" customWidth="1"/>
    <col min="12297" max="12298" width="13" style="4" customWidth="1"/>
    <col min="12299" max="12299" width="12.33203125" style="4" bestFit="1" customWidth="1"/>
    <col min="12300" max="12300" width="7.5546875" style="4" customWidth="1"/>
    <col min="12301" max="12306" width="0" style="4" hidden="1" customWidth="1"/>
    <col min="12307" max="12544" width="9.109375" style="4"/>
    <col min="12545" max="12545" width="29.5546875" style="4" customWidth="1"/>
    <col min="12546" max="12546" width="13.44140625" style="4" customWidth="1"/>
    <col min="12547" max="12547" width="14.33203125" style="4" customWidth="1"/>
    <col min="12548" max="12549" width="15.5546875" style="4" customWidth="1"/>
    <col min="12550" max="12550" width="17.44140625" style="4" customWidth="1"/>
    <col min="12551" max="12551" width="18" style="4" bestFit="1" customWidth="1"/>
    <col min="12552" max="12552" width="13.109375" style="4" customWidth="1"/>
    <col min="12553" max="12554" width="13" style="4" customWidth="1"/>
    <col min="12555" max="12555" width="12.33203125" style="4" bestFit="1" customWidth="1"/>
    <col min="12556" max="12556" width="7.5546875" style="4" customWidth="1"/>
    <col min="12557" max="12562" width="0" style="4" hidden="1" customWidth="1"/>
    <col min="12563" max="12800" width="9.109375" style="4"/>
    <col min="12801" max="12801" width="29.5546875" style="4" customWidth="1"/>
    <col min="12802" max="12802" width="13.44140625" style="4" customWidth="1"/>
    <col min="12803" max="12803" width="14.33203125" style="4" customWidth="1"/>
    <col min="12804" max="12805" width="15.5546875" style="4" customWidth="1"/>
    <col min="12806" max="12806" width="17.44140625" style="4" customWidth="1"/>
    <col min="12807" max="12807" width="18" style="4" bestFit="1" customWidth="1"/>
    <col min="12808" max="12808" width="13.109375" style="4" customWidth="1"/>
    <col min="12809" max="12810" width="13" style="4" customWidth="1"/>
    <col min="12811" max="12811" width="12.33203125" style="4" bestFit="1" customWidth="1"/>
    <col min="12812" max="12812" width="7.5546875" style="4" customWidth="1"/>
    <col min="12813" max="12818" width="0" style="4" hidden="1" customWidth="1"/>
    <col min="12819" max="13056" width="9.109375" style="4"/>
    <col min="13057" max="13057" width="29.5546875" style="4" customWidth="1"/>
    <col min="13058" max="13058" width="13.44140625" style="4" customWidth="1"/>
    <col min="13059" max="13059" width="14.33203125" style="4" customWidth="1"/>
    <col min="13060" max="13061" width="15.5546875" style="4" customWidth="1"/>
    <col min="13062" max="13062" width="17.44140625" style="4" customWidth="1"/>
    <col min="13063" max="13063" width="18" style="4" bestFit="1" customWidth="1"/>
    <col min="13064" max="13064" width="13.109375" style="4" customWidth="1"/>
    <col min="13065" max="13066" width="13" style="4" customWidth="1"/>
    <col min="13067" max="13067" width="12.33203125" style="4" bestFit="1" customWidth="1"/>
    <col min="13068" max="13068" width="7.5546875" style="4" customWidth="1"/>
    <col min="13069" max="13074" width="0" style="4" hidden="1" customWidth="1"/>
    <col min="13075" max="13312" width="9.109375" style="4"/>
    <col min="13313" max="13313" width="29.5546875" style="4" customWidth="1"/>
    <col min="13314" max="13314" width="13.44140625" style="4" customWidth="1"/>
    <col min="13315" max="13315" width="14.33203125" style="4" customWidth="1"/>
    <col min="13316" max="13317" width="15.5546875" style="4" customWidth="1"/>
    <col min="13318" max="13318" width="17.44140625" style="4" customWidth="1"/>
    <col min="13319" max="13319" width="18" style="4" bestFit="1" customWidth="1"/>
    <col min="13320" max="13320" width="13.109375" style="4" customWidth="1"/>
    <col min="13321" max="13322" width="13" style="4" customWidth="1"/>
    <col min="13323" max="13323" width="12.33203125" style="4" bestFit="1" customWidth="1"/>
    <col min="13324" max="13324" width="7.5546875" style="4" customWidth="1"/>
    <col min="13325" max="13330" width="0" style="4" hidden="1" customWidth="1"/>
    <col min="13331" max="13568" width="9.109375" style="4"/>
    <col min="13569" max="13569" width="29.5546875" style="4" customWidth="1"/>
    <col min="13570" max="13570" width="13.44140625" style="4" customWidth="1"/>
    <col min="13571" max="13571" width="14.33203125" style="4" customWidth="1"/>
    <col min="13572" max="13573" width="15.5546875" style="4" customWidth="1"/>
    <col min="13574" max="13574" width="17.44140625" style="4" customWidth="1"/>
    <col min="13575" max="13575" width="18" style="4" bestFit="1" customWidth="1"/>
    <col min="13576" max="13576" width="13.109375" style="4" customWidth="1"/>
    <col min="13577" max="13578" width="13" style="4" customWidth="1"/>
    <col min="13579" max="13579" width="12.33203125" style="4" bestFit="1" customWidth="1"/>
    <col min="13580" max="13580" width="7.5546875" style="4" customWidth="1"/>
    <col min="13581" max="13586" width="0" style="4" hidden="1" customWidth="1"/>
    <col min="13587" max="13824" width="9.109375" style="4"/>
    <col min="13825" max="13825" width="29.5546875" style="4" customWidth="1"/>
    <col min="13826" max="13826" width="13.44140625" style="4" customWidth="1"/>
    <col min="13827" max="13827" width="14.33203125" style="4" customWidth="1"/>
    <col min="13828" max="13829" width="15.5546875" style="4" customWidth="1"/>
    <col min="13830" max="13830" width="17.44140625" style="4" customWidth="1"/>
    <col min="13831" max="13831" width="18" style="4" bestFit="1" customWidth="1"/>
    <col min="13832" max="13832" width="13.109375" style="4" customWidth="1"/>
    <col min="13833" max="13834" width="13" style="4" customWidth="1"/>
    <col min="13835" max="13835" width="12.33203125" style="4" bestFit="1" customWidth="1"/>
    <col min="13836" max="13836" width="7.5546875" style="4" customWidth="1"/>
    <col min="13837" max="13842" width="0" style="4" hidden="1" customWidth="1"/>
    <col min="13843" max="14080" width="9.109375" style="4"/>
    <col min="14081" max="14081" width="29.5546875" style="4" customWidth="1"/>
    <col min="14082" max="14082" width="13.44140625" style="4" customWidth="1"/>
    <col min="14083" max="14083" width="14.33203125" style="4" customWidth="1"/>
    <col min="14084" max="14085" width="15.5546875" style="4" customWidth="1"/>
    <col min="14086" max="14086" width="17.44140625" style="4" customWidth="1"/>
    <col min="14087" max="14087" width="18" style="4" bestFit="1" customWidth="1"/>
    <col min="14088" max="14088" width="13.109375" style="4" customWidth="1"/>
    <col min="14089" max="14090" width="13" style="4" customWidth="1"/>
    <col min="14091" max="14091" width="12.33203125" style="4" bestFit="1" customWidth="1"/>
    <col min="14092" max="14092" width="7.5546875" style="4" customWidth="1"/>
    <col min="14093" max="14098" width="0" style="4" hidden="1" customWidth="1"/>
    <col min="14099" max="14336" width="9.109375" style="4"/>
    <col min="14337" max="14337" width="29.5546875" style="4" customWidth="1"/>
    <col min="14338" max="14338" width="13.44140625" style="4" customWidth="1"/>
    <col min="14339" max="14339" width="14.33203125" style="4" customWidth="1"/>
    <col min="14340" max="14341" width="15.5546875" style="4" customWidth="1"/>
    <col min="14342" max="14342" width="17.44140625" style="4" customWidth="1"/>
    <col min="14343" max="14343" width="18" style="4" bestFit="1" customWidth="1"/>
    <col min="14344" max="14344" width="13.109375" style="4" customWidth="1"/>
    <col min="14345" max="14346" width="13" style="4" customWidth="1"/>
    <col min="14347" max="14347" width="12.33203125" style="4" bestFit="1" customWidth="1"/>
    <col min="14348" max="14348" width="7.5546875" style="4" customWidth="1"/>
    <col min="14349" max="14354" width="0" style="4" hidden="1" customWidth="1"/>
    <col min="14355" max="14592" width="9.109375" style="4"/>
    <col min="14593" max="14593" width="29.5546875" style="4" customWidth="1"/>
    <col min="14594" max="14594" width="13.44140625" style="4" customWidth="1"/>
    <col min="14595" max="14595" width="14.33203125" style="4" customWidth="1"/>
    <col min="14596" max="14597" width="15.5546875" style="4" customWidth="1"/>
    <col min="14598" max="14598" width="17.44140625" style="4" customWidth="1"/>
    <col min="14599" max="14599" width="18" style="4" bestFit="1" customWidth="1"/>
    <col min="14600" max="14600" width="13.109375" style="4" customWidth="1"/>
    <col min="14601" max="14602" width="13" style="4" customWidth="1"/>
    <col min="14603" max="14603" width="12.33203125" style="4" bestFit="1" customWidth="1"/>
    <col min="14604" max="14604" width="7.5546875" style="4" customWidth="1"/>
    <col min="14605" max="14610" width="0" style="4" hidden="1" customWidth="1"/>
    <col min="14611" max="14848" width="9.109375" style="4"/>
    <col min="14849" max="14849" width="29.5546875" style="4" customWidth="1"/>
    <col min="14850" max="14850" width="13.44140625" style="4" customWidth="1"/>
    <col min="14851" max="14851" width="14.33203125" style="4" customWidth="1"/>
    <col min="14852" max="14853" width="15.5546875" style="4" customWidth="1"/>
    <col min="14854" max="14854" width="17.44140625" style="4" customWidth="1"/>
    <col min="14855" max="14855" width="18" style="4" bestFit="1" customWidth="1"/>
    <col min="14856" max="14856" width="13.109375" style="4" customWidth="1"/>
    <col min="14857" max="14858" width="13" style="4" customWidth="1"/>
    <col min="14859" max="14859" width="12.33203125" style="4" bestFit="1" customWidth="1"/>
    <col min="14860" max="14860" width="7.5546875" style="4" customWidth="1"/>
    <col min="14861" max="14866" width="0" style="4" hidden="1" customWidth="1"/>
    <col min="14867" max="15104" width="9.109375" style="4"/>
    <col min="15105" max="15105" width="29.5546875" style="4" customWidth="1"/>
    <col min="15106" max="15106" width="13.44140625" style="4" customWidth="1"/>
    <col min="15107" max="15107" width="14.33203125" style="4" customWidth="1"/>
    <col min="15108" max="15109" width="15.5546875" style="4" customWidth="1"/>
    <col min="15110" max="15110" width="17.44140625" style="4" customWidth="1"/>
    <col min="15111" max="15111" width="18" style="4" bestFit="1" customWidth="1"/>
    <col min="15112" max="15112" width="13.109375" style="4" customWidth="1"/>
    <col min="15113" max="15114" width="13" style="4" customWidth="1"/>
    <col min="15115" max="15115" width="12.33203125" style="4" bestFit="1" customWidth="1"/>
    <col min="15116" max="15116" width="7.5546875" style="4" customWidth="1"/>
    <col min="15117" max="15122" width="0" style="4" hidden="1" customWidth="1"/>
    <col min="15123" max="15360" width="9.109375" style="4"/>
    <col min="15361" max="15361" width="29.5546875" style="4" customWidth="1"/>
    <col min="15362" max="15362" width="13.44140625" style="4" customWidth="1"/>
    <col min="15363" max="15363" width="14.33203125" style="4" customWidth="1"/>
    <col min="15364" max="15365" width="15.5546875" style="4" customWidth="1"/>
    <col min="15366" max="15366" width="17.44140625" style="4" customWidth="1"/>
    <col min="15367" max="15367" width="18" style="4" bestFit="1" customWidth="1"/>
    <col min="15368" max="15368" width="13.109375" style="4" customWidth="1"/>
    <col min="15369" max="15370" width="13" style="4" customWidth="1"/>
    <col min="15371" max="15371" width="12.33203125" style="4" bestFit="1" customWidth="1"/>
    <col min="15372" max="15372" width="7.5546875" style="4" customWidth="1"/>
    <col min="15373" max="15378" width="0" style="4" hidden="1" customWidth="1"/>
    <col min="15379" max="15616" width="9.109375" style="4"/>
    <col min="15617" max="15617" width="29.5546875" style="4" customWidth="1"/>
    <col min="15618" max="15618" width="13.44140625" style="4" customWidth="1"/>
    <col min="15619" max="15619" width="14.33203125" style="4" customWidth="1"/>
    <col min="15620" max="15621" width="15.5546875" style="4" customWidth="1"/>
    <col min="15622" max="15622" width="17.44140625" style="4" customWidth="1"/>
    <col min="15623" max="15623" width="18" style="4" bestFit="1" customWidth="1"/>
    <col min="15624" max="15624" width="13.109375" style="4" customWidth="1"/>
    <col min="15625" max="15626" width="13" style="4" customWidth="1"/>
    <col min="15627" max="15627" width="12.33203125" style="4" bestFit="1" customWidth="1"/>
    <col min="15628" max="15628" width="7.5546875" style="4" customWidth="1"/>
    <col min="15629" max="15634" width="0" style="4" hidden="1" customWidth="1"/>
    <col min="15635" max="15872" width="9.109375" style="4"/>
    <col min="15873" max="15873" width="29.5546875" style="4" customWidth="1"/>
    <col min="15874" max="15874" width="13.44140625" style="4" customWidth="1"/>
    <col min="15875" max="15875" width="14.33203125" style="4" customWidth="1"/>
    <col min="15876" max="15877" width="15.5546875" style="4" customWidth="1"/>
    <col min="15878" max="15878" width="17.44140625" style="4" customWidth="1"/>
    <col min="15879" max="15879" width="18" style="4" bestFit="1" customWidth="1"/>
    <col min="15880" max="15880" width="13.109375" style="4" customWidth="1"/>
    <col min="15881" max="15882" width="13" style="4" customWidth="1"/>
    <col min="15883" max="15883" width="12.33203125" style="4" bestFit="1" customWidth="1"/>
    <col min="15884" max="15884" width="7.5546875" style="4" customWidth="1"/>
    <col min="15885" max="15890" width="0" style="4" hidden="1" customWidth="1"/>
    <col min="15891" max="16128" width="9.109375" style="4"/>
    <col min="16129" max="16129" width="29.5546875" style="4" customWidth="1"/>
    <col min="16130" max="16130" width="13.44140625" style="4" customWidth="1"/>
    <col min="16131" max="16131" width="14.33203125" style="4" customWidth="1"/>
    <col min="16132" max="16133" width="15.5546875" style="4" customWidth="1"/>
    <col min="16134" max="16134" width="17.44140625" style="4" customWidth="1"/>
    <col min="16135" max="16135" width="18" style="4" bestFit="1" customWidth="1"/>
    <col min="16136" max="16136" width="13.109375" style="4" customWidth="1"/>
    <col min="16137" max="16138" width="13" style="4" customWidth="1"/>
    <col min="16139" max="16139" width="12.33203125" style="4" bestFit="1" customWidth="1"/>
    <col min="16140" max="16140" width="7.5546875" style="4" customWidth="1"/>
    <col min="16141" max="16146" width="0" style="4" hidden="1" customWidth="1"/>
    <col min="16147" max="16384" width="9.109375" style="4"/>
  </cols>
  <sheetData>
    <row r="1" spans="8:11" hidden="1">
      <c r="I1" s="15" t="s">
        <v>278</v>
      </c>
    </row>
    <row r="2" spans="8:11" hidden="1">
      <c r="I2" s="15" t="s">
        <v>268</v>
      </c>
    </row>
    <row r="3" spans="8:11" hidden="1">
      <c r="I3" s="15" t="s">
        <v>269</v>
      </c>
      <c r="K3" s="15"/>
    </row>
    <row r="4" spans="8:11" hidden="1">
      <c r="I4" s="15" t="s">
        <v>283</v>
      </c>
    </row>
    <row r="5" spans="8:11" hidden="1">
      <c r="I5" s="15"/>
    </row>
    <row r="6" spans="8:11" ht="23.25" hidden="1" customHeight="1">
      <c r="I6" s="4" t="s">
        <v>284</v>
      </c>
      <c r="J6" s="384"/>
    </row>
    <row r="7" spans="8:11" ht="16.5" hidden="1" customHeight="1">
      <c r="I7" s="4" t="s">
        <v>268</v>
      </c>
      <c r="J7" s="384"/>
    </row>
    <row r="8" spans="8:11" ht="14.25" hidden="1" customHeight="1">
      <c r="I8" s="4" t="s">
        <v>269</v>
      </c>
      <c r="J8" s="384"/>
    </row>
    <row r="9" spans="8:11" ht="21" hidden="1" customHeight="1">
      <c r="I9" s="4" t="s">
        <v>286</v>
      </c>
      <c r="J9" s="384"/>
    </row>
    <row r="10" spans="8:11" ht="16.5" customHeight="1">
      <c r="I10" s="55" t="s">
        <v>284</v>
      </c>
      <c r="J10" s="334"/>
    </row>
    <row r="11" spans="8:11" ht="14.25" customHeight="1">
      <c r="I11" s="55" t="s">
        <v>268</v>
      </c>
      <c r="J11" s="334"/>
    </row>
    <row r="12" spans="8:11" ht="15" customHeight="1">
      <c r="I12" s="55" t="s">
        <v>434</v>
      </c>
      <c r="J12" s="334"/>
    </row>
    <row r="13" spans="8:11" ht="22.2" customHeight="1">
      <c r="I13" s="55" t="s">
        <v>389</v>
      </c>
      <c r="J13" s="334"/>
    </row>
    <row r="14" spans="8:11" ht="19.5" customHeight="1">
      <c r="I14" s="389"/>
      <c r="J14" s="389"/>
    </row>
    <row r="15" spans="8:11" ht="19.5" hidden="1" customHeight="1">
      <c r="H15" s="14" t="s">
        <v>268</v>
      </c>
      <c r="I15" s="37"/>
      <c r="J15" s="62"/>
    </row>
    <row r="16" spans="8:11" ht="21" hidden="1" customHeight="1">
      <c r="H16" s="14" t="s">
        <v>296</v>
      </c>
      <c r="I16" s="37"/>
      <c r="J16" s="62"/>
    </row>
    <row r="17" spans="1:11" ht="17.25" hidden="1" customHeight="1">
      <c r="H17" s="14" t="s">
        <v>304</v>
      </c>
      <c r="I17" s="37"/>
      <c r="J17" s="62"/>
    </row>
    <row r="18" spans="1:11" ht="14.25" hidden="1" customHeight="1">
      <c r="H18" s="27" t="s">
        <v>304</v>
      </c>
      <c r="I18" s="28"/>
      <c r="J18" s="62"/>
    </row>
    <row r="19" spans="1:11" ht="15" hidden="1" customHeight="1">
      <c r="H19" s="390" t="s">
        <v>296</v>
      </c>
      <c r="I19" s="390"/>
      <c r="J19" s="390"/>
    </row>
    <row r="20" spans="1:11" ht="16.5" hidden="1" customHeight="1">
      <c r="H20" s="390" t="s">
        <v>297</v>
      </c>
      <c r="I20" s="390"/>
      <c r="J20" s="390"/>
    </row>
    <row r="21" spans="1:11" ht="21" hidden="1" customHeight="1">
      <c r="I21" s="384"/>
      <c r="J21" s="384"/>
      <c r="K21" s="384"/>
    </row>
    <row r="22" spans="1:11" ht="21" hidden="1" customHeight="1">
      <c r="H22" s="4" t="s">
        <v>289</v>
      </c>
      <c r="I22" s="384"/>
      <c r="J22" s="384"/>
      <c r="K22" s="384"/>
    </row>
    <row r="23" spans="1:11" ht="21" hidden="1" customHeight="1">
      <c r="H23" s="390" t="s">
        <v>297</v>
      </c>
      <c r="I23" s="390"/>
      <c r="J23" s="390"/>
      <c r="K23" s="384"/>
    </row>
    <row r="24" spans="1:11" ht="18" hidden="1" customHeight="1">
      <c r="I24" s="14" t="s">
        <v>289</v>
      </c>
      <c r="J24" s="37"/>
      <c r="K24" s="384"/>
    </row>
    <row r="25" spans="1:11" ht="19.5" customHeight="1">
      <c r="A25" s="391" t="s">
        <v>476</v>
      </c>
      <c r="B25" s="391"/>
      <c r="C25" s="391"/>
      <c r="D25" s="391"/>
      <c r="E25" s="391"/>
      <c r="F25" s="391"/>
      <c r="G25" s="391"/>
      <c r="H25" s="391"/>
      <c r="I25" s="391"/>
      <c r="J25" s="391"/>
    </row>
    <row r="26" spans="1:11" ht="12.75" customHeight="1">
      <c r="A26" s="388" t="s">
        <v>390</v>
      </c>
      <c r="B26" s="388"/>
      <c r="C26" s="388"/>
      <c r="D26" s="388"/>
      <c r="E26" s="388"/>
      <c r="F26" s="388"/>
      <c r="G26" s="388"/>
      <c r="H26" s="388"/>
      <c r="I26" s="388"/>
      <c r="J26" s="388"/>
    </row>
    <row r="27" spans="1:11">
      <c r="J27" s="11" t="s">
        <v>338</v>
      </c>
    </row>
    <row r="28" spans="1:11">
      <c r="A28" s="393"/>
      <c r="B28" s="394" t="s">
        <v>329</v>
      </c>
      <c r="C28" s="394"/>
      <c r="D28" s="394"/>
      <c r="E28" s="394" t="s">
        <v>330</v>
      </c>
      <c r="F28" s="394"/>
      <c r="G28" s="394"/>
      <c r="H28" s="394" t="s">
        <v>247</v>
      </c>
      <c r="I28" s="394"/>
      <c r="J28" s="394"/>
    </row>
    <row r="29" spans="1:11" ht="15" customHeight="1">
      <c r="A29" s="393"/>
      <c r="B29" s="395" t="s">
        <v>391</v>
      </c>
      <c r="C29" s="395" t="s">
        <v>392</v>
      </c>
      <c r="D29" s="395" t="s">
        <v>437</v>
      </c>
      <c r="E29" s="395" t="s">
        <v>439</v>
      </c>
      <c r="F29" s="395" t="s">
        <v>392</v>
      </c>
      <c r="G29" s="395" t="s">
        <v>437</v>
      </c>
      <c r="H29" s="398" t="s">
        <v>445</v>
      </c>
      <c r="I29" s="398" t="s">
        <v>446</v>
      </c>
      <c r="J29" s="395" t="s">
        <v>437</v>
      </c>
    </row>
    <row r="30" spans="1:11" ht="35.1" customHeight="1">
      <c r="A30" s="393"/>
      <c r="B30" s="395"/>
      <c r="C30" s="395"/>
      <c r="D30" s="395"/>
      <c r="E30" s="395"/>
      <c r="F30" s="395"/>
      <c r="G30" s="395"/>
      <c r="H30" s="398"/>
      <c r="I30" s="398"/>
      <c r="J30" s="395"/>
    </row>
    <row r="31" spans="1:11">
      <c r="A31" s="156" t="s">
        <v>181</v>
      </c>
      <c r="B31" s="95">
        <f>'Дод 1 доход '!E158-'Видат дод 2'!E142</f>
        <v>1873459.7000000002</v>
      </c>
      <c r="C31" s="95">
        <f>'Дод 1 доход '!D158-'Видат дод 2'!D142</f>
        <v>1751312</v>
      </c>
      <c r="D31" s="95">
        <f>'Дод 1 доход '!E158-'Видат дод 2'!E142</f>
        <v>1873459.7000000002</v>
      </c>
      <c r="E31" s="95">
        <f>'Дод 1 доход '!G158-'Видат дод 2'!G142</f>
        <v>46000</v>
      </c>
      <c r="F31" s="95">
        <f>'Дод 1 доход '!H158-'Видат дод 2'!H142</f>
        <v>-4387620.34</v>
      </c>
      <c r="G31" s="95">
        <f>'Дод 1 доход '!J158-'Видат дод 2'!J142</f>
        <v>-4335782.5799999991</v>
      </c>
      <c r="H31" s="95">
        <f>B31+E31</f>
        <v>1919459.7000000002</v>
      </c>
      <c r="I31" s="95">
        <f>C31+F31</f>
        <v>-2636308.34</v>
      </c>
      <c r="J31" s="95">
        <f>D31+G31</f>
        <v>-2462322.879999999</v>
      </c>
    </row>
    <row r="32" spans="1:11" s="13" customFormat="1" ht="26.4">
      <c r="A32" s="157" t="s">
        <v>279</v>
      </c>
      <c r="B32" s="93">
        <f>B33-B34+B35</f>
        <v>0</v>
      </c>
      <c r="C32" s="93">
        <f>C33-C34+C35</f>
        <v>-1751312</v>
      </c>
      <c r="D32" s="93">
        <f>D33-D34+D35+D36</f>
        <v>-1873459.7</v>
      </c>
      <c r="E32" s="93">
        <f>E33-E34+E35</f>
        <v>0</v>
      </c>
      <c r="F32" s="93">
        <f>F33-F34+F35</f>
        <v>4387620.34</v>
      </c>
      <c r="G32" s="93">
        <f>G33-G34+G35+G37</f>
        <v>4335782.58</v>
      </c>
      <c r="H32" s="95">
        <f>H33-H34+H35</f>
        <v>0</v>
      </c>
      <c r="I32" s="95">
        <f>I33-I34+I35</f>
        <v>2636308.34</v>
      </c>
      <c r="J32" s="95">
        <f>D32+G32</f>
        <v>2462322.88</v>
      </c>
    </row>
    <row r="33" spans="1:19">
      <c r="A33" s="385" t="s">
        <v>182</v>
      </c>
      <c r="B33" s="93"/>
      <c r="C33" s="93">
        <v>-1751312</v>
      </c>
      <c r="D33" s="93">
        <v>113154.18</v>
      </c>
      <c r="E33" s="93"/>
      <c r="F33" s="158">
        <v>4387620.34</v>
      </c>
      <c r="G33" s="93">
        <v>2560781.9</v>
      </c>
      <c r="H33" s="95">
        <f>B33+E33</f>
        <v>0</v>
      </c>
      <c r="I33" s="95">
        <f>C33+F33</f>
        <v>2636308.34</v>
      </c>
      <c r="J33" s="95">
        <f t="shared" ref="I33:J37" si="0">D33+G33</f>
        <v>2673936.08</v>
      </c>
    </row>
    <row r="34" spans="1:19">
      <c r="A34" s="386" t="s">
        <v>183</v>
      </c>
      <c r="B34" s="93"/>
      <c r="C34" s="93"/>
      <c r="D34" s="93">
        <v>128825.88</v>
      </c>
      <c r="E34" s="93"/>
      <c r="F34" s="158"/>
      <c r="G34" s="93">
        <v>82787.320000000007</v>
      </c>
      <c r="H34" s="95">
        <f>B34+E34</f>
        <v>0</v>
      </c>
      <c r="I34" s="95">
        <f t="shared" si="0"/>
        <v>0</v>
      </c>
      <c r="J34" s="95">
        <f t="shared" si="0"/>
        <v>211613.2</v>
      </c>
    </row>
    <row r="35" spans="1:19" ht="52.8">
      <c r="A35" s="386" t="s">
        <v>243</v>
      </c>
      <c r="B35" s="93"/>
      <c r="C35" s="93"/>
      <c r="D35" s="93">
        <v>-1857788</v>
      </c>
      <c r="E35" s="93"/>
      <c r="F35" s="93"/>
      <c r="G35" s="93">
        <v>1857788</v>
      </c>
      <c r="H35" s="95">
        <f>B35+E35</f>
        <v>0</v>
      </c>
      <c r="I35" s="95">
        <f t="shared" si="0"/>
        <v>0</v>
      </c>
      <c r="J35" s="95">
        <f t="shared" si="0"/>
        <v>0</v>
      </c>
    </row>
    <row r="36" spans="1:19" ht="26.4">
      <c r="A36" s="386" t="s">
        <v>282</v>
      </c>
      <c r="B36" s="92"/>
      <c r="C36" s="92"/>
      <c r="D36" s="332"/>
      <c r="E36" s="92"/>
      <c r="F36" s="92"/>
      <c r="G36" s="100"/>
      <c r="H36" s="100"/>
      <c r="I36" s="92"/>
      <c r="J36" s="95">
        <f t="shared" si="0"/>
        <v>0</v>
      </c>
    </row>
    <row r="37" spans="1:19">
      <c r="A37" s="386" t="s">
        <v>291</v>
      </c>
      <c r="B37" s="92"/>
      <c r="C37" s="92"/>
      <c r="D37" s="100"/>
      <c r="E37" s="92"/>
      <c r="F37" s="92"/>
      <c r="G37" s="332"/>
      <c r="H37" s="100"/>
      <c r="I37" s="92"/>
      <c r="J37" s="95">
        <f t="shared" si="0"/>
        <v>0</v>
      </c>
    </row>
    <row r="38" spans="1:19" ht="17.399999999999999" hidden="1">
      <c r="A38" s="29" t="s">
        <v>270</v>
      </c>
      <c r="B38" s="29"/>
      <c r="C38" s="30"/>
      <c r="D38" s="30"/>
      <c r="E38" s="30"/>
      <c r="F38" s="29"/>
      <c r="G38" s="29"/>
      <c r="H38" s="29"/>
      <c r="I38" s="399" t="s">
        <v>271</v>
      </c>
      <c r="J38" s="399"/>
      <c r="K38" s="13"/>
      <c r="L38" s="13"/>
      <c r="M38" s="13"/>
      <c r="N38" s="13"/>
    </row>
    <row r="39" spans="1:19" ht="15.6" hidden="1">
      <c r="A39" s="392" t="s">
        <v>270</v>
      </c>
      <c r="B39" s="392"/>
      <c r="C39" s="27"/>
      <c r="D39" s="27"/>
      <c r="E39" s="27"/>
      <c r="F39" s="27"/>
      <c r="G39" s="27"/>
      <c r="H39" s="27"/>
      <c r="I39" s="27"/>
      <c r="J39" s="387" t="s">
        <v>271</v>
      </c>
      <c r="K39" s="387"/>
    </row>
    <row r="40" spans="1:19">
      <c r="S40" s="17"/>
    </row>
    <row r="41" spans="1:19" ht="17.399999999999999" hidden="1">
      <c r="A41" s="36" t="s">
        <v>270</v>
      </c>
      <c r="B41" s="36"/>
      <c r="C41" s="36"/>
      <c r="D41" s="36"/>
      <c r="E41" s="36"/>
      <c r="F41" s="36"/>
      <c r="G41" s="36"/>
      <c r="H41" s="36"/>
      <c r="I41" s="391" t="s">
        <v>290</v>
      </c>
      <c r="J41" s="391"/>
      <c r="K41" s="29"/>
      <c r="L41" s="29"/>
      <c r="M41" s="29"/>
      <c r="N41" s="29"/>
      <c r="O41" s="13"/>
    </row>
    <row r="42" spans="1:19" ht="18">
      <c r="A42" s="27" t="s">
        <v>442</v>
      </c>
      <c r="B42" s="55"/>
      <c r="C42" s="55"/>
      <c r="D42" s="55"/>
      <c r="E42" s="55"/>
      <c r="F42" s="55"/>
      <c r="G42" s="55"/>
      <c r="H42" s="55"/>
      <c r="I42" s="396" t="s">
        <v>441</v>
      </c>
      <c r="J42" s="396"/>
      <c r="K42" s="29"/>
      <c r="L42" s="29"/>
      <c r="M42" s="29"/>
      <c r="N42" s="29"/>
      <c r="O42" s="29"/>
      <c r="P42" s="29"/>
      <c r="Q42" s="397" t="s">
        <v>298</v>
      </c>
      <c r="R42" s="397"/>
    </row>
  </sheetData>
  <mergeCells count="24">
    <mergeCell ref="I42:J42"/>
    <mergeCell ref="Q42:R42"/>
    <mergeCell ref="H29:H30"/>
    <mergeCell ref="I29:I30"/>
    <mergeCell ref="J29:J30"/>
    <mergeCell ref="I38:J38"/>
    <mergeCell ref="A39:B39"/>
    <mergeCell ref="I41:J41"/>
    <mergeCell ref="A28:A30"/>
    <mergeCell ref="B28:D28"/>
    <mergeCell ref="E28:G28"/>
    <mergeCell ref="H28:J28"/>
    <mergeCell ref="B29:B30"/>
    <mergeCell ref="C29:C30"/>
    <mergeCell ref="D29:D30"/>
    <mergeCell ref="E29:E30"/>
    <mergeCell ref="F29:F30"/>
    <mergeCell ref="G29:G30"/>
    <mergeCell ref="A26:J26"/>
    <mergeCell ref="I14:J14"/>
    <mergeCell ref="H19:J19"/>
    <mergeCell ref="H20:J20"/>
    <mergeCell ref="H23:J23"/>
    <mergeCell ref="A25:J25"/>
  </mergeCells>
  <printOptions horizontalCentered="1"/>
  <pageMargins left="0.19685039370078741" right="0.19685039370078741" top="0.39370078740157483" bottom="0.98425196850393704" header="0.51181102362204722" footer="0.51181102362204722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69"/>
  <sheetViews>
    <sheetView showZeros="0" view="pageBreakPreview" zoomScale="75" zoomScaleNormal="68" zoomScaleSheetLayoutView="75" workbookViewId="0">
      <pane xSplit="2" ySplit="30" topLeftCell="D31" activePane="bottomRight" state="frozen"/>
      <selection pane="topRight" activeCell="C1" sqref="C1"/>
      <selection pane="bottomLeft" activeCell="A12" sqref="A12"/>
      <selection pane="bottomRight" activeCell="D105" sqref="D105"/>
    </sheetView>
  </sheetViews>
  <sheetFormatPr defaultColWidth="8.6640625" defaultRowHeight="13.2"/>
  <cols>
    <col min="1" max="1" width="12.109375" style="20" customWidth="1"/>
    <col min="2" max="2" width="42.44140625" style="4" customWidth="1"/>
    <col min="3" max="4" width="17.109375" style="4" customWidth="1"/>
    <col min="5" max="5" width="17.88671875" style="4" customWidth="1"/>
    <col min="6" max="6" width="12.5546875" style="4" customWidth="1"/>
    <col min="7" max="7" width="14.88671875" style="4" customWidth="1"/>
    <col min="8" max="8" width="16.6640625" style="4" customWidth="1"/>
    <col min="9" max="9" width="15.33203125" style="4" customWidth="1"/>
    <col min="10" max="10" width="17.33203125" style="4" customWidth="1"/>
    <col min="11" max="11" width="12" style="4" customWidth="1"/>
    <col min="12" max="12" width="17.33203125" style="4" customWidth="1"/>
    <col min="13" max="13" width="17.6640625" style="4" customWidth="1"/>
    <col min="14" max="14" width="17.109375" style="4" customWidth="1"/>
    <col min="15" max="15" width="19.44140625" style="4" customWidth="1"/>
    <col min="16" max="16" width="17.33203125" style="4" customWidth="1"/>
    <col min="17" max="17" width="18.88671875" style="21" customWidth="1"/>
    <col min="18" max="18" width="20.109375" style="21" customWidth="1"/>
    <col min="19" max="19" width="20.44140625" style="21" customWidth="1"/>
    <col min="20" max="20" width="8.6640625" style="21"/>
    <col min="21" max="21" width="13.44140625" style="21" customWidth="1"/>
    <col min="22" max="16384" width="8.6640625" style="21"/>
  </cols>
  <sheetData>
    <row r="1" spans="5:16" hidden="1">
      <c r="O1" s="16" t="s">
        <v>242</v>
      </c>
    </row>
    <row r="2" spans="5:16" hidden="1">
      <c r="E2" s="15"/>
      <c r="F2" s="15"/>
      <c r="O2" s="15" t="s">
        <v>268</v>
      </c>
    </row>
    <row r="3" spans="5:16" ht="11.25" hidden="1" customHeight="1">
      <c r="E3" s="15"/>
      <c r="F3" s="15"/>
      <c r="O3" s="15" t="s">
        <v>269</v>
      </c>
    </row>
    <row r="4" spans="5:16" ht="11.25" hidden="1" customHeight="1">
      <c r="E4" s="15"/>
      <c r="F4" s="15"/>
      <c r="O4" s="400" t="s">
        <v>283</v>
      </c>
      <c r="P4" s="400"/>
    </row>
    <row r="5" spans="5:16" ht="18" hidden="1" customHeight="1">
      <c r="E5" s="15"/>
      <c r="F5" s="15"/>
      <c r="N5" s="27"/>
      <c r="O5" s="27" t="s">
        <v>242</v>
      </c>
      <c r="P5" s="28"/>
    </row>
    <row r="6" spans="5:16" ht="22.5" hidden="1" customHeight="1">
      <c r="E6" s="15"/>
      <c r="F6" s="15"/>
      <c r="N6" s="27"/>
      <c r="O6" s="27" t="s">
        <v>268</v>
      </c>
      <c r="P6" s="28"/>
    </row>
    <row r="7" spans="5:16" ht="30" hidden="1" customHeight="1">
      <c r="E7" s="15"/>
      <c r="F7" s="15"/>
      <c r="N7" s="27"/>
      <c r="O7" s="27" t="s">
        <v>269</v>
      </c>
      <c r="P7" s="28"/>
    </row>
    <row r="8" spans="5:16" ht="25.5" hidden="1" customHeight="1">
      <c r="E8" s="15"/>
      <c r="F8" s="15"/>
      <c r="N8" s="27"/>
      <c r="O8" s="27" t="s">
        <v>286</v>
      </c>
      <c r="P8" s="28"/>
    </row>
    <row r="9" spans="5:16" ht="25.5" customHeight="1">
      <c r="E9" s="15"/>
      <c r="F9" s="15"/>
      <c r="N9" s="27"/>
      <c r="O9" s="55" t="s">
        <v>242</v>
      </c>
      <c r="P9" s="334"/>
    </row>
    <row r="10" spans="5:16" ht="15.75" customHeight="1">
      <c r="E10" s="15"/>
      <c r="F10" s="15"/>
      <c r="N10" s="27"/>
      <c r="O10" s="55" t="s">
        <v>268</v>
      </c>
      <c r="P10" s="334"/>
    </row>
    <row r="11" spans="5:16" ht="18.75" customHeight="1">
      <c r="E11" s="15"/>
      <c r="F11" s="15"/>
      <c r="N11" s="27"/>
      <c r="O11" s="55" t="s">
        <v>415</v>
      </c>
      <c r="P11" s="334"/>
    </row>
    <row r="12" spans="5:16" ht="16.5" customHeight="1">
      <c r="E12" s="15"/>
      <c r="F12" s="15"/>
      <c r="N12" s="27"/>
      <c r="O12" s="55" t="s">
        <v>389</v>
      </c>
      <c r="P12" s="334"/>
    </row>
    <row r="13" spans="5:16" ht="18" hidden="1" customHeight="1">
      <c r="E13" s="15"/>
      <c r="F13" s="15"/>
      <c r="N13" s="27"/>
      <c r="O13" s="27" t="s">
        <v>268</v>
      </c>
      <c r="P13" s="27"/>
    </row>
    <row r="14" spans="5:16" ht="19.5" hidden="1" customHeight="1">
      <c r="E14" s="15"/>
      <c r="F14" s="15"/>
      <c r="N14" s="27"/>
      <c r="O14" s="27" t="s">
        <v>296</v>
      </c>
      <c r="P14" s="27"/>
    </row>
    <row r="15" spans="5:16" ht="15" hidden="1" customHeight="1">
      <c r="E15" s="15"/>
      <c r="F15" s="15"/>
      <c r="N15" s="27"/>
      <c r="O15" s="27" t="s">
        <v>25</v>
      </c>
      <c r="P15" s="27"/>
    </row>
    <row r="16" spans="5:16" ht="16.5" customHeight="1">
      <c r="E16" s="15"/>
      <c r="F16" s="15"/>
      <c r="N16" s="27"/>
      <c r="O16" s="14"/>
      <c r="P16" s="37"/>
    </row>
    <row r="17" spans="1:16" ht="15" hidden="1" customHeight="1">
      <c r="E17" s="15"/>
      <c r="F17" s="15"/>
      <c r="N17" s="27"/>
      <c r="O17" s="14" t="s">
        <v>268</v>
      </c>
      <c r="P17" s="37"/>
    </row>
    <row r="18" spans="1:16" ht="15.75" hidden="1" customHeight="1">
      <c r="E18" s="15"/>
      <c r="F18" s="15"/>
      <c r="N18" s="27"/>
      <c r="O18" s="14" t="s">
        <v>296</v>
      </c>
      <c r="P18" s="37"/>
    </row>
    <row r="19" spans="1:16" ht="13.5" hidden="1" customHeight="1">
      <c r="D19" s="49"/>
      <c r="E19" s="50"/>
      <c r="F19" s="15"/>
      <c r="N19" s="27"/>
      <c r="O19" s="14" t="s">
        <v>297</v>
      </c>
      <c r="P19" s="37"/>
    </row>
    <row r="20" spans="1:16" ht="18.75" hidden="1" customHeight="1">
      <c r="D20" s="49"/>
      <c r="E20" s="51"/>
      <c r="F20" s="15"/>
      <c r="N20" s="27"/>
      <c r="O20" s="27" t="s">
        <v>268</v>
      </c>
      <c r="P20" s="28"/>
    </row>
    <row r="21" spans="1:16" ht="17.25" hidden="1" customHeight="1">
      <c r="D21" s="49"/>
      <c r="E21" s="51"/>
      <c r="F21" s="15"/>
      <c r="N21" s="27"/>
      <c r="O21" s="27" t="s">
        <v>269</v>
      </c>
      <c r="P21" s="28"/>
    </row>
    <row r="22" spans="1:16" ht="15.75" hidden="1" customHeight="1">
      <c r="D22" s="49"/>
      <c r="E22" s="51"/>
      <c r="F22" s="15"/>
      <c r="N22" s="27"/>
      <c r="O22" s="27" t="s">
        <v>289</v>
      </c>
      <c r="P22" s="28"/>
    </row>
    <row r="23" spans="1:16" ht="15" hidden="1" customHeight="1">
      <c r="C23" s="48"/>
      <c r="D23" s="52"/>
      <c r="E23" s="52"/>
      <c r="F23" s="15"/>
      <c r="N23" s="27"/>
      <c r="O23" s="27"/>
      <c r="P23" s="28"/>
    </row>
    <row r="24" spans="1:16" ht="24.75" customHeight="1">
      <c r="A24" s="397" t="s">
        <v>475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</row>
    <row r="25" spans="1:16" ht="21" customHeight="1">
      <c r="A25" s="397" t="s">
        <v>390</v>
      </c>
      <c r="B25" s="397"/>
      <c r="C25" s="397"/>
      <c r="D25" s="397"/>
      <c r="E25" s="397"/>
      <c r="F25" s="397"/>
      <c r="G25" s="397"/>
      <c r="H25" s="397"/>
      <c r="I25" s="397"/>
      <c r="J25" s="397"/>
      <c r="K25" s="397"/>
      <c r="L25" s="397"/>
      <c r="M25" s="397"/>
      <c r="N25" s="397"/>
      <c r="O25" s="397"/>
      <c r="P25" s="397"/>
    </row>
    <row r="26" spans="1:16" ht="11.1" customHeight="1">
      <c r="P26" s="11" t="s">
        <v>338</v>
      </c>
    </row>
    <row r="27" spans="1:16" ht="14.4" customHeight="1">
      <c r="A27" s="402" t="s">
        <v>327</v>
      </c>
      <c r="B27" s="398" t="s">
        <v>236</v>
      </c>
      <c r="C27" s="405" t="s">
        <v>329</v>
      </c>
      <c r="D27" s="405"/>
      <c r="E27" s="405"/>
      <c r="F27" s="405"/>
      <c r="G27" s="405" t="s">
        <v>330</v>
      </c>
      <c r="H27" s="405"/>
      <c r="I27" s="405"/>
      <c r="J27" s="405"/>
      <c r="K27" s="405"/>
      <c r="L27" s="405" t="s">
        <v>247</v>
      </c>
      <c r="M27" s="405"/>
      <c r="N27" s="405"/>
      <c r="O27" s="405"/>
      <c r="P27" s="405"/>
    </row>
    <row r="28" spans="1:16" ht="12" customHeight="1">
      <c r="A28" s="402"/>
      <c r="B28" s="398"/>
      <c r="C28" s="401" t="s">
        <v>391</v>
      </c>
      <c r="D28" s="401" t="s">
        <v>392</v>
      </c>
      <c r="E28" s="403" t="s">
        <v>393</v>
      </c>
      <c r="F28" s="401" t="s">
        <v>333</v>
      </c>
      <c r="G28" s="401" t="s">
        <v>391</v>
      </c>
      <c r="H28" s="401" t="s">
        <v>394</v>
      </c>
      <c r="I28" s="401" t="s">
        <v>395</v>
      </c>
      <c r="J28" s="403" t="s">
        <v>396</v>
      </c>
      <c r="K28" s="401" t="s">
        <v>333</v>
      </c>
      <c r="L28" s="401" t="s">
        <v>391</v>
      </c>
      <c r="M28" s="401" t="s">
        <v>394</v>
      </c>
      <c r="N28" s="401" t="s">
        <v>395</v>
      </c>
      <c r="O28" s="403" t="s">
        <v>397</v>
      </c>
      <c r="P28" s="401" t="s">
        <v>333</v>
      </c>
    </row>
    <row r="29" spans="1:16" ht="84.75" customHeight="1">
      <c r="A29" s="402"/>
      <c r="B29" s="398"/>
      <c r="C29" s="401"/>
      <c r="D29" s="401"/>
      <c r="E29" s="404"/>
      <c r="F29" s="401"/>
      <c r="G29" s="401"/>
      <c r="H29" s="401"/>
      <c r="I29" s="401"/>
      <c r="J29" s="404"/>
      <c r="K29" s="401"/>
      <c r="L29" s="401"/>
      <c r="M29" s="401"/>
      <c r="N29" s="401"/>
      <c r="O29" s="404"/>
      <c r="P29" s="401"/>
    </row>
    <row r="30" spans="1:16" s="23" customFormat="1" ht="12.75" customHeight="1">
      <c r="A30" s="12">
        <v>1</v>
      </c>
      <c r="B30" s="18">
        <v>2</v>
      </c>
      <c r="C30" s="18">
        <v>3</v>
      </c>
      <c r="D30" s="18">
        <v>4</v>
      </c>
      <c r="E30" s="18">
        <v>5</v>
      </c>
      <c r="F30" s="18">
        <v>6</v>
      </c>
      <c r="G30" s="18">
        <v>7</v>
      </c>
      <c r="H30" s="18">
        <v>8</v>
      </c>
      <c r="I30" s="18">
        <v>9</v>
      </c>
      <c r="J30" s="18">
        <v>10</v>
      </c>
      <c r="K30" s="18">
        <v>11</v>
      </c>
      <c r="L30" s="18">
        <v>12</v>
      </c>
      <c r="M30" s="18">
        <v>13</v>
      </c>
      <c r="N30" s="18">
        <v>14</v>
      </c>
      <c r="O30" s="18">
        <v>15</v>
      </c>
      <c r="P30" s="18">
        <v>16</v>
      </c>
    </row>
    <row r="31" spans="1:16" ht="15.6">
      <c r="A31" s="350">
        <v>10000000</v>
      </c>
      <c r="B31" s="351" t="s">
        <v>339</v>
      </c>
      <c r="C31" s="101">
        <f>C32+C42+C51+C65+C59</f>
        <v>1651000</v>
      </c>
      <c r="D31" s="101">
        <f>D32+D42+D51+D65+D59</f>
        <v>1651000</v>
      </c>
      <c r="E31" s="101">
        <f>E32+E42+E51+E65+E59</f>
        <v>1719752.24</v>
      </c>
      <c r="F31" s="102">
        <f t="shared" ref="F31:F65" si="0">E31/D31*100</f>
        <v>104.16427861901877</v>
      </c>
      <c r="G31" s="101">
        <f>G32+G42+G51+G65</f>
        <v>0</v>
      </c>
      <c r="H31" s="101">
        <f>H32+H42+H51+H65</f>
        <v>0</v>
      </c>
      <c r="I31" s="101">
        <f>I32+I42+I51+I65</f>
        <v>417.98</v>
      </c>
      <c r="J31" s="101">
        <f>J32+J42+J51+J65</f>
        <v>559.5</v>
      </c>
      <c r="K31" s="103"/>
      <c r="L31" s="101">
        <f>C31+G31</f>
        <v>1651000</v>
      </c>
      <c r="M31" s="101">
        <f>D31+H31</f>
        <v>1651000</v>
      </c>
      <c r="N31" s="101">
        <f>D31+I31</f>
        <v>1651417.98</v>
      </c>
      <c r="O31" s="101">
        <f>E31+J31</f>
        <v>1720311.74</v>
      </c>
      <c r="P31" s="103">
        <f>O31/N31*100</f>
        <v>104.17179422982908</v>
      </c>
    </row>
    <row r="32" spans="1:16" ht="46.8" hidden="1">
      <c r="A32" s="350">
        <v>11000000</v>
      </c>
      <c r="B32" s="351" t="s">
        <v>340</v>
      </c>
      <c r="C32" s="101">
        <f>C33+C40</f>
        <v>0</v>
      </c>
      <c r="D32" s="101">
        <f>D33+D40</f>
        <v>0</v>
      </c>
      <c r="E32" s="101">
        <f>E33+E40</f>
        <v>0</v>
      </c>
      <c r="F32" s="102" t="e">
        <f t="shared" si="0"/>
        <v>#DIV/0!</v>
      </c>
      <c r="G32" s="101">
        <f>G33+G40</f>
        <v>0</v>
      </c>
      <c r="H32" s="101">
        <f>H33+H40</f>
        <v>0</v>
      </c>
      <c r="I32" s="101">
        <f>I33+I40</f>
        <v>0</v>
      </c>
      <c r="J32" s="101">
        <f>J33+J40</f>
        <v>0</v>
      </c>
      <c r="K32" s="103"/>
      <c r="L32" s="101"/>
      <c r="M32" s="101">
        <f t="shared" ref="M32:M39" si="1">D32+H32</f>
        <v>0</v>
      </c>
      <c r="N32" s="101">
        <f t="shared" ref="N32:N113" si="2">D32+I32</f>
        <v>0</v>
      </c>
      <c r="O32" s="101">
        <f t="shared" ref="O32:O113" si="3">E32+J32</f>
        <v>0</v>
      </c>
      <c r="P32" s="103" t="e">
        <f t="shared" ref="P32:P113" si="4">O32/N32*100</f>
        <v>#DIV/0!</v>
      </c>
    </row>
    <row r="33" spans="1:16" ht="15.6" hidden="1">
      <c r="A33" s="350">
        <v>11010000</v>
      </c>
      <c r="B33" s="352" t="s">
        <v>295</v>
      </c>
      <c r="C33" s="101">
        <f>SUM(C34:C39)</f>
        <v>0</v>
      </c>
      <c r="D33" s="101">
        <f>SUM(D34:D39)</f>
        <v>0</v>
      </c>
      <c r="E33" s="101">
        <f>SUM(E34:E39)</f>
        <v>0</v>
      </c>
      <c r="F33" s="102" t="e">
        <f t="shared" si="0"/>
        <v>#DIV/0!</v>
      </c>
      <c r="G33" s="101">
        <f>SUM(G34:G39)</f>
        <v>0</v>
      </c>
      <c r="H33" s="101">
        <f>SUM(H34:H39)</f>
        <v>0</v>
      </c>
      <c r="I33" s="101">
        <f>SUM(I34:I39)</f>
        <v>0</v>
      </c>
      <c r="J33" s="101">
        <f>SUM(J34:J39)</f>
        <v>0</v>
      </c>
      <c r="K33" s="103"/>
      <c r="L33" s="101"/>
      <c r="M33" s="101">
        <f t="shared" si="1"/>
        <v>0</v>
      </c>
      <c r="N33" s="101">
        <f t="shared" si="2"/>
        <v>0</v>
      </c>
      <c r="O33" s="101">
        <f t="shared" si="3"/>
        <v>0</v>
      </c>
      <c r="P33" s="103" t="e">
        <f t="shared" si="4"/>
        <v>#DIV/0!</v>
      </c>
    </row>
    <row r="34" spans="1:16" ht="57.75" hidden="1" customHeight="1">
      <c r="A34" s="355">
        <v>11010100</v>
      </c>
      <c r="B34" s="354" t="s">
        <v>272</v>
      </c>
      <c r="C34" s="104"/>
      <c r="D34" s="104"/>
      <c r="E34" s="105"/>
      <c r="F34" s="106">
        <v>0</v>
      </c>
      <c r="G34" s="107"/>
      <c r="H34" s="107"/>
      <c r="I34" s="107"/>
      <c r="J34" s="107"/>
      <c r="K34" s="108"/>
      <c r="L34" s="101"/>
      <c r="M34" s="101">
        <f t="shared" si="1"/>
        <v>0</v>
      </c>
      <c r="N34" s="101">
        <f t="shared" si="2"/>
        <v>0</v>
      </c>
      <c r="O34" s="101">
        <f t="shared" si="3"/>
        <v>0</v>
      </c>
      <c r="P34" s="103" t="e">
        <f t="shared" si="4"/>
        <v>#DIV/0!</v>
      </c>
    </row>
    <row r="35" spans="1:16" ht="86.25" hidden="1" customHeight="1">
      <c r="A35" s="355">
        <v>11010200</v>
      </c>
      <c r="B35" s="354" t="s">
        <v>273</v>
      </c>
      <c r="C35" s="104"/>
      <c r="D35" s="104">
        <v>0</v>
      </c>
      <c r="E35" s="105">
        <v>0</v>
      </c>
      <c r="F35" s="106">
        <v>0</v>
      </c>
      <c r="G35" s="107"/>
      <c r="H35" s="107"/>
      <c r="I35" s="107"/>
      <c r="J35" s="107"/>
      <c r="K35" s="108"/>
      <c r="L35" s="101"/>
      <c r="M35" s="101">
        <f t="shared" si="1"/>
        <v>0</v>
      </c>
      <c r="N35" s="101">
        <f t="shared" si="2"/>
        <v>0</v>
      </c>
      <c r="O35" s="101">
        <f t="shared" si="3"/>
        <v>0</v>
      </c>
      <c r="P35" s="103" t="e">
        <f t="shared" si="4"/>
        <v>#DIV/0!</v>
      </c>
    </row>
    <row r="36" spans="1:16" ht="62.25" hidden="1" customHeight="1">
      <c r="A36" s="355">
        <v>11010400</v>
      </c>
      <c r="B36" s="354" t="s">
        <v>274</v>
      </c>
      <c r="C36" s="104"/>
      <c r="D36" s="104">
        <v>0</v>
      </c>
      <c r="E36" s="105">
        <v>0</v>
      </c>
      <c r="F36" s="106">
        <v>0</v>
      </c>
      <c r="G36" s="107"/>
      <c r="H36" s="107"/>
      <c r="I36" s="107"/>
      <c r="J36" s="107"/>
      <c r="K36" s="108"/>
      <c r="L36" s="101"/>
      <c r="M36" s="101">
        <f t="shared" si="1"/>
        <v>0</v>
      </c>
      <c r="N36" s="101">
        <f t="shared" si="2"/>
        <v>0</v>
      </c>
      <c r="O36" s="101">
        <f t="shared" si="3"/>
        <v>0</v>
      </c>
      <c r="P36" s="103" t="e">
        <f t="shared" si="4"/>
        <v>#DIV/0!</v>
      </c>
    </row>
    <row r="37" spans="1:16" ht="44.25" hidden="1" customHeight="1">
      <c r="A37" s="262">
        <v>11010500</v>
      </c>
      <c r="B37" s="262" t="s">
        <v>275</v>
      </c>
      <c r="C37" s="104"/>
      <c r="D37" s="104"/>
      <c r="E37" s="105"/>
      <c r="F37" s="106"/>
      <c r="G37" s="107"/>
      <c r="H37" s="107"/>
      <c r="I37" s="107"/>
      <c r="J37" s="107"/>
      <c r="K37" s="108"/>
      <c r="L37" s="101"/>
      <c r="M37" s="101">
        <f t="shared" si="1"/>
        <v>0</v>
      </c>
      <c r="N37" s="101">
        <f t="shared" si="2"/>
        <v>0</v>
      </c>
      <c r="O37" s="101">
        <f t="shared" si="3"/>
        <v>0</v>
      </c>
      <c r="P37" s="103" t="e">
        <f t="shared" si="4"/>
        <v>#DIV/0!</v>
      </c>
    </row>
    <row r="38" spans="1:16" ht="41.25" hidden="1" customHeight="1">
      <c r="A38" s="262">
        <v>11010700</v>
      </c>
      <c r="B38" s="262" t="s">
        <v>299</v>
      </c>
      <c r="C38" s="104"/>
      <c r="D38" s="104"/>
      <c r="E38" s="105"/>
      <c r="F38" s="106" t="e">
        <f t="shared" si="0"/>
        <v>#DIV/0!</v>
      </c>
      <c r="G38" s="107"/>
      <c r="H38" s="107"/>
      <c r="I38" s="107"/>
      <c r="J38" s="107"/>
      <c r="K38" s="108"/>
      <c r="L38" s="101">
        <f t="shared" ref="L38:L113" si="5">C38+G38</f>
        <v>0</v>
      </c>
      <c r="M38" s="101">
        <f t="shared" si="1"/>
        <v>0</v>
      </c>
      <c r="N38" s="101">
        <f t="shared" si="2"/>
        <v>0</v>
      </c>
      <c r="O38" s="101">
        <f t="shared" si="3"/>
        <v>0</v>
      </c>
      <c r="P38" s="103" t="e">
        <f t="shared" si="4"/>
        <v>#DIV/0!</v>
      </c>
    </row>
    <row r="39" spans="1:16" ht="67.5" hidden="1" customHeight="1">
      <c r="A39" s="262">
        <v>11010900</v>
      </c>
      <c r="B39" s="262" t="s">
        <v>300</v>
      </c>
      <c r="C39" s="104"/>
      <c r="D39" s="104"/>
      <c r="E39" s="105"/>
      <c r="F39" s="106" t="e">
        <f t="shared" si="0"/>
        <v>#DIV/0!</v>
      </c>
      <c r="G39" s="107"/>
      <c r="H39" s="107"/>
      <c r="I39" s="107"/>
      <c r="J39" s="107"/>
      <c r="K39" s="108"/>
      <c r="L39" s="101">
        <f t="shared" si="5"/>
        <v>0</v>
      </c>
      <c r="M39" s="101">
        <f t="shared" si="1"/>
        <v>0</v>
      </c>
      <c r="N39" s="101">
        <f t="shared" si="2"/>
        <v>0</v>
      </c>
      <c r="O39" s="101">
        <f t="shared" si="3"/>
        <v>0</v>
      </c>
      <c r="P39" s="103" t="e">
        <f t="shared" si="4"/>
        <v>#DIV/0!</v>
      </c>
    </row>
    <row r="40" spans="1:16" s="24" customFormat="1" ht="16.5" hidden="1" customHeight="1">
      <c r="A40" s="356">
        <v>11020000</v>
      </c>
      <c r="B40" s="357" t="s">
        <v>341</v>
      </c>
      <c r="C40" s="101"/>
      <c r="D40" s="101">
        <f t="shared" ref="D40:J40" si="6">D41</f>
        <v>0</v>
      </c>
      <c r="E40" s="101">
        <f t="shared" si="6"/>
        <v>0</v>
      </c>
      <c r="F40" s="106"/>
      <c r="G40" s="101">
        <f t="shared" si="6"/>
        <v>0</v>
      </c>
      <c r="H40" s="101">
        <f t="shared" si="6"/>
        <v>0</v>
      </c>
      <c r="I40" s="101">
        <f t="shared" si="6"/>
        <v>0</v>
      </c>
      <c r="J40" s="101">
        <f t="shared" si="6"/>
        <v>0</v>
      </c>
      <c r="K40" s="103"/>
      <c r="L40" s="101"/>
      <c r="M40" s="101"/>
      <c r="N40" s="101"/>
      <c r="O40" s="101"/>
      <c r="P40" s="103"/>
    </row>
    <row r="41" spans="1:16" ht="30" hidden="1" customHeight="1">
      <c r="A41" s="355">
        <v>11020200</v>
      </c>
      <c r="B41" s="354" t="s">
        <v>187</v>
      </c>
      <c r="C41" s="107"/>
      <c r="D41" s="107"/>
      <c r="E41" s="107"/>
      <c r="F41" s="106"/>
      <c r="G41" s="107"/>
      <c r="H41" s="107"/>
      <c r="I41" s="107"/>
      <c r="J41" s="107"/>
      <c r="K41" s="108"/>
      <c r="L41" s="101"/>
      <c r="M41" s="101"/>
      <c r="N41" s="101"/>
      <c r="O41" s="101"/>
      <c r="P41" s="103"/>
    </row>
    <row r="42" spans="1:16" ht="12.75" hidden="1" customHeight="1">
      <c r="A42" s="356">
        <v>12000000</v>
      </c>
      <c r="B42" s="357" t="s">
        <v>342</v>
      </c>
      <c r="C42" s="101">
        <f>C46+C43</f>
        <v>0</v>
      </c>
      <c r="D42" s="101">
        <f>D46+D43</f>
        <v>0</v>
      </c>
      <c r="E42" s="101">
        <f>E46+E43</f>
        <v>0</v>
      </c>
      <c r="F42" s="106" t="e">
        <f t="shared" si="0"/>
        <v>#DIV/0!</v>
      </c>
      <c r="G42" s="101">
        <f>G46+G43</f>
        <v>0</v>
      </c>
      <c r="H42" s="101">
        <f>H46+H43</f>
        <v>0</v>
      </c>
      <c r="I42" s="101">
        <f>I46+I43</f>
        <v>0</v>
      </c>
      <c r="J42" s="101">
        <f>J46+J43</f>
        <v>0</v>
      </c>
      <c r="K42" s="103" t="e">
        <f t="shared" ref="K42:K48" si="7">J42/H42*100</f>
        <v>#DIV/0!</v>
      </c>
      <c r="L42" s="101">
        <f t="shared" si="5"/>
        <v>0</v>
      </c>
      <c r="M42" s="101">
        <f t="shared" ref="M42:M90" si="8">D42+H42</f>
        <v>0</v>
      </c>
      <c r="N42" s="101">
        <f t="shared" si="2"/>
        <v>0</v>
      </c>
      <c r="O42" s="101">
        <f t="shared" si="3"/>
        <v>0</v>
      </c>
      <c r="P42" s="103" t="e">
        <f t="shared" si="4"/>
        <v>#DIV/0!</v>
      </c>
    </row>
    <row r="43" spans="1:16" s="22" customFormat="1" ht="25.5" hidden="1" customHeight="1">
      <c r="A43" s="358">
        <v>12020000</v>
      </c>
      <c r="B43" s="359" t="s">
        <v>30</v>
      </c>
      <c r="C43" s="101">
        <f>C44+C45</f>
        <v>0</v>
      </c>
      <c r="D43" s="101">
        <f t="shared" ref="D43:J43" si="9">D44+D45</f>
        <v>0</v>
      </c>
      <c r="E43" s="101">
        <f t="shared" si="9"/>
        <v>0</v>
      </c>
      <c r="F43" s="106" t="e">
        <f t="shared" si="0"/>
        <v>#DIV/0!</v>
      </c>
      <c r="G43" s="101">
        <f t="shared" si="9"/>
        <v>0</v>
      </c>
      <c r="H43" s="101">
        <f>H44+H45</f>
        <v>0</v>
      </c>
      <c r="I43" s="101">
        <f>I44+I45</f>
        <v>0</v>
      </c>
      <c r="J43" s="101">
        <f t="shared" si="9"/>
        <v>0</v>
      </c>
      <c r="K43" s="103" t="e">
        <f t="shared" si="7"/>
        <v>#DIV/0!</v>
      </c>
      <c r="L43" s="101">
        <f t="shared" si="5"/>
        <v>0</v>
      </c>
      <c r="M43" s="101">
        <f t="shared" si="8"/>
        <v>0</v>
      </c>
      <c r="N43" s="101">
        <f t="shared" si="2"/>
        <v>0</v>
      </c>
      <c r="O43" s="101">
        <f t="shared" si="3"/>
        <v>0</v>
      </c>
      <c r="P43" s="103" t="e">
        <f t="shared" si="4"/>
        <v>#DIV/0!</v>
      </c>
    </row>
    <row r="44" spans="1:16" ht="38.25" hidden="1" customHeight="1">
      <c r="A44" s="355">
        <v>12020100</v>
      </c>
      <c r="B44" s="262" t="s">
        <v>237</v>
      </c>
      <c r="C44" s="101"/>
      <c r="D44" s="101"/>
      <c r="E44" s="101"/>
      <c r="F44" s="106" t="e">
        <f t="shared" si="0"/>
        <v>#DIV/0!</v>
      </c>
      <c r="G44" s="107"/>
      <c r="H44" s="107"/>
      <c r="I44" s="107"/>
      <c r="J44" s="107"/>
      <c r="K44" s="108" t="e">
        <f t="shared" si="7"/>
        <v>#DIV/0!</v>
      </c>
      <c r="L44" s="101">
        <f t="shared" si="5"/>
        <v>0</v>
      </c>
      <c r="M44" s="101">
        <f t="shared" si="8"/>
        <v>0</v>
      </c>
      <c r="N44" s="101">
        <f t="shared" si="2"/>
        <v>0</v>
      </c>
      <c r="O44" s="101">
        <f t="shared" si="3"/>
        <v>0</v>
      </c>
      <c r="P44" s="103" t="e">
        <f t="shared" si="4"/>
        <v>#DIV/0!</v>
      </c>
    </row>
    <row r="45" spans="1:16" ht="38.25" hidden="1" customHeight="1">
      <c r="A45" s="355">
        <v>12020200</v>
      </c>
      <c r="B45" s="262" t="s">
        <v>238</v>
      </c>
      <c r="C45" s="101"/>
      <c r="D45" s="101"/>
      <c r="E45" s="101"/>
      <c r="F45" s="106" t="e">
        <f t="shared" si="0"/>
        <v>#DIV/0!</v>
      </c>
      <c r="G45" s="107"/>
      <c r="H45" s="107"/>
      <c r="I45" s="107"/>
      <c r="J45" s="107"/>
      <c r="K45" s="108" t="e">
        <f t="shared" si="7"/>
        <v>#DIV/0!</v>
      </c>
      <c r="L45" s="101">
        <f t="shared" si="5"/>
        <v>0</v>
      </c>
      <c r="M45" s="101">
        <f t="shared" si="8"/>
        <v>0</v>
      </c>
      <c r="N45" s="101">
        <f t="shared" si="2"/>
        <v>0</v>
      </c>
      <c r="O45" s="101">
        <f t="shared" si="3"/>
        <v>0</v>
      </c>
      <c r="P45" s="103" t="e">
        <f t="shared" si="4"/>
        <v>#DIV/0!</v>
      </c>
    </row>
    <row r="46" spans="1:16" ht="25.5" hidden="1" customHeight="1">
      <c r="A46" s="356">
        <v>12030000</v>
      </c>
      <c r="B46" s="357" t="s">
        <v>188</v>
      </c>
      <c r="C46" s="101">
        <f>SUM(C47:C50)</f>
        <v>0</v>
      </c>
      <c r="D46" s="101">
        <f t="shared" ref="D46:J46" si="10">SUM(D47:D50)</f>
        <v>0</v>
      </c>
      <c r="E46" s="101">
        <f t="shared" si="10"/>
        <v>0</v>
      </c>
      <c r="F46" s="106" t="e">
        <f t="shared" si="0"/>
        <v>#DIV/0!</v>
      </c>
      <c r="G46" s="101">
        <f t="shared" si="10"/>
        <v>0</v>
      </c>
      <c r="H46" s="101">
        <f>SUM(H47:H50)</f>
        <v>0</v>
      </c>
      <c r="I46" s="101">
        <f>SUM(I47:I50)</f>
        <v>0</v>
      </c>
      <c r="J46" s="101">
        <f t="shared" si="10"/>
        <v>0</v>
      </c>
      <c r="K46" s="103" t="e">
        <f t="shared" si="7"/>
        <v>#DIV/0!</v>
      </c>
      <c r="L46" s="101">
        <f t="shared" si="5"/>
        <v>0</v>
      </c>
      <c r="M46" s="101">
        <f t="shared" si="8"/>
        <v>0</v>
      </c>
      <c r="N46" s="101">
        <f t="shared" si="2"/>
        <v>0</v>
      </c>
      <c r="O46" s="101">
        <f t="shared" si="3"/>
        <v>0</v>
      </c>
      <c r="P46" s="103" t="e">
        <f t="shared" si="4"/>
        <v>#DIV/0!</v>
      </c>
    </row>
    <row r="47" spans="1:16" ht="25.5" hidden="1" customHeight="1">
      <c r="A47" s="355">
        <v>12030100</v>
      </c>
      <c r="B47" s="354" t="s">
        <v>189</v>
      </c>
      <c r="C47" s="107"/>
      <c r="D47" s="107"/>
      <c r="E47" s="107"/>
      <c r="F47" s="106" t="e">
        <f t="shared" si="0"/>
        <v>#DIV/0!</v>
      </c>
      <c r="G47" s="107"/>
      <c r="H47" s="107"/>
      <c r="I47" s="107"/>
      <c r="J47" s="107"/>
      <c r="K47" s="108" t="e">
        <f t="shared" si="7"/>
        <v>#DIV/0!</v>
      </c>
      <c r="L47" s="101">
        <f t="shared" si="5"/>
        <v>0</v>
      </c>
      <c r="M47" s="101">
        <f t="shared" si="8"/>
        <v>0</v>
      </c>
      <c r="N47" s="101">
        <f t="shared" si="2"/>
        <v>0</v>
      </c>
      <c r="O47" s="101">
        <f t="shared" si="3"/>
        <v>0</v>
      </c>
      <c r="P47" s="103" t="e">
        <f t="shared" si="4"/>
        <v>#DIV/0!</v>
      </c>
    </row>
    <row r="48" spans="1:16" ht="25.5" hidden="1" customHeight="1">
      <c r="A48" s="355">
        <v>12030200</v>
      </c>
      <c r="B48" s="354" t="s">
        <v>190</v>
      </c>
      <c r="C48" s="107"/>
      <c r="D48" s="107"/>
      <c r="E48" s="107"/>
      <c r="F48" s="106" t="e">
        <f t="shared" si="0"/>
        <v>#DIV/0!</v>
      </c>
      <c r="G48" s="107"/>
      <c r="H48" s="107"/>
      <c r="I48" s="107"/>
      <c r="J48" s="107"/>
      <c r="K48" s="108" t="e">
        <f t="shared" si="7"/>
        <v>#DIV/0!</v>
      </c>
      <c r="L48" s="101">
        <f t="shared" si="5"/>
        <v>0</v>
      </c>
      <c r="M48" s="101">
        <f t="shared" si="8"/>
        <v>0</v>
      </c>
      <c r="N48" s="101">
        <f t="shared" si="2"/>
        <v>0</v>
      </c>
      <c r="O48" s="101">
        <f t="shared" si="3"/>
        <v>0</v>
      </c>
      <c r="P48" s="103" t="e">
        <f t="shared" si="4"/>
        <v>#DIV/0!</v>
      </c>
    </row>
    <row r="49" spans="1:22" ht="21" hidden="1" customHeight="1">
      <c r="A49" s="355">
        <v>12030400</v>
      </c>
      <c r="B49" s="262" t="s">
        <v>241</v>
      </c>
      <c r="C49" s="107"/>
      <c r="D49" s="107"/>
      <c r="E49" s="107"/>
      <c r="F49" s="106" t="e">
        <f t="shared" si="0"/>
        <v>#DIV/0!</v>
      </c>
      <c r="G49" s="107"/>
      <c r="H49" s="107"/>
      <c r="I49" s="107"/>
      <c r="J49" s="107"/>
      <c r="K49" s="108"/>
      <c r="L49" s="101">
        <f t="shared" si="5"/>
        <v>0</v>
      </c>
      <c r="M49" s="101">
        <f t="shared" si="8"/>
        <v>0</v>
      </c>
      <c r="N49" s="101">
        <f t="shared" si="2"/>
        <v>0</v>
      </c>
      <c r="O49" s="101">
        <f t="shared" si="3"/>
        <v>0</v>
      </c>
      <c r="P49" s="103" t="e">
        <f t="shared" si="4"/>
        <v>#DIV/0!</v>
      </c>
    </row>
    <row r="50" spans="1:22" ht="25.5" hidden="1" customHeight="1">
      <c r="A50" s="355">
        <v>12030500</v>
      </c>
      <c r="B50" s="262" t="s">
        <v>239</v>
      </c>
      <c r="C50" s="107"/>
      <c r="D50" s="107"/>
      <c r="E50" s="107"/>
      <c r="F50" s="106" t="e">
        <f t="shared" si="0"/>
        <v>#DIV/0!</v>
      </c>
      <c r="G50" s="107"/>
      <c r="H50" s="107"/>
      <c r="I50" s="107"/>
      <c r="J50" s="107"/>
      <c r="K50" s="108" t="e">
        <f>J50/H50*100</f>
        <v>#DIV/0!</v>
      </c>
      <c r="L50" s="101">
        <f t="shared" si="5"/>
        <v>0</v>
      </c>
      <c r="M50" s="101">
        <f t="shared" si="8"/>
        <v>0</v>
      </c>
      <c r="N50" s="101">
        <f t="shared" si="2"/>
        <v>0</v>
      </c>
      <c r="O50" s="101">
        <f t="shared" si="3"/>
        <v>0</v>
      </c>
      <c r="P50" s="103" t="e">
        <f t="shared" si="4"/>
        <v>#DIV/0!</v>
      </c>
    </row>
    <row r="51" spans="1:22" ht="26.25" customHeight="1">
      <c r="A51" s="356">
        <v>13000000</v>
      </c>
      <c r="B51" s="357" t="s">
        <v>455</v>
      </c>
      <c r="C51" s="101">
        <f>C52+C54+C57</f>
        <v>0</v>
      </c>
      <c r="D51" s="101">
        <f>D52+D54+D57</f>
        <v>0</v>
      </c>
      <c r="E51" s="101">
        <f>E52+E54+E57</f>
        <v>3459.5</v>
      </c>
      <c r="F51" s="106">
        <v>0</v>
      </c>
      <c r="G51" s="101">
        <f>G52+G54+G57</f>
        <v>0</v>
      </c>
      <c r="H51" s="101">
        <f>H52+H54+H57</f>
        <v>0</v>
      </c>
      <c r="I51" s="101">
        <f>I52+I54+I57</f>
        <v>0</v>
      </c>
      <c r="J51" s="101">
        <f>J52+J54+J57</f>
        <v>0</v>
      </c>
      <c r="K51" s="103"/>
      <c r="L51" s="101">
        <f t="shared" si="5"/>
        <v>0</v>
      </c>
      <c r="M51" s="101">
        <f t="shared" si="8"/>
        <v>0</v>
      </c>
      <c r="N51" s="101">
        <f t="shared" si="2"/>
        <v>0</v>
      </c>
      <c r="O51" s="101">
        <f t="shared" si="3"/>
        <v>3459.5</v>
      </c>
      <c r="P51" s="103"/>
    </row>
    <row r="52" spans="1:22" s="24" customFormat="1" ht="36" hidden="1" customHeight="1">
      <c r="A52" s="356">
        <v>13010000</v>
      </c>
      <c r="B52" s="357" t="s">
        <v>191</v>
      </c>
      <c r="C52" s="101">
        <f t="shared" ref="C52:J52" si="11">C53</f>
        <v>0</v>
      </c>
      <c r="D52" s="101">
        <f t="shared" si="11"/>
        <v>0</v>
      </c>
      <c r="E52" s="101">
        <f t="shared" si="11"/>
        <v>0</v>
      </c>
      <c r="F52" s="106" t="e">
        <f t="shared" si="0"/>
        <v>#DIV/0!</v>
      </c>
      <c r="G52" s="101">
        <f t="shared" si="11"/>
        <v>0</v>
      </c>
      <c r="H52" s="101">
        <f t="shared" si="11"/>
        <v>0</v>
      </c>
      <c r="I52" s="101">
        <f t="shared" si="11"/>
        <v>0</v>
      </c>
      <c r="J52" s="101">
        <f t="shared" si="11"/>
        <v>0</v>
      </c>
      <c r="K52" s="103"/>
      <c r="L52" s="101">
        <f t="shared" si="5"/>
        <v>0</v>
      </c>
      <c r="M52" s="101">
        <f t="shared" si="8"/>
        <v>0</v>
      </c>
      <c r="N52" s="101">
        <f t="shared" si="2"/>
        <v>0</v>
      </c>
      <c r="O52" s="101">
        <f t="shared" si="3"/>
        <v>0</v>
      </c>
      <c r="P52" s="103" t="e">
        <f t="shared" si="4"/>
        <v>#DIV/0!</v>
      </c>
    </row>
    <row r="53" spans="1:22" ht="39" hidden="1" customHeight="1">
      <c r="A53" s="355">
        <v>13010100</v>
      </c>
      <c r="B53" s="354" t="s">
        <v>198</v>
      </c>
      <c r="C53" s="107"/>
      <c r="D53" s="107"/>
      <c r="E53" s="107"/>
      <c r="F53" s="106" t="e">
        <f t="shared" si="0"/>
        <v>#DIV/0!</v>
      </c>
      <c r="G53" s="107"/>
      <c r="H53" s="107"/>
      <c r="I53" s="107"/>
      <c r="J53" s="107"/>
      <c r="K53" s="108"/>
      <c r="L53" s="101">
        <f t="shared" si="5"/>
        <v>0</v>
      </c>
      <c r="M53" s="101">
        <f t="shared" si="8"/>
        <v>0</v>
      </c>
      <c r="N53" s="101">
        <f t="shared" si="2"/>
        <v>0</v>
      </c>
      <c r="O53" s="101">
        <f t="shared" si="3"/>
        <v>0</v>
      </c>
      <c r="P53" s="103" t="e">
        <f t="shared" si="4"/>
        <v>#DIV/0!</v>
      </c>
    </row>
    <row r="54" spans="1:22" s="24" customFormat="1" ht="33" customHeight="1">
      <c r="A54" s="356">
        <v>13010000</v>
      </c>
      <c r="B54" s="359" t="s">
        <v>456</v>
      </c>
      <c r="C54" s="101">
        <f>SUM(C55:C56)</f>
        <v>0</v>
      </c>
      <c r="D54" s="101">
        <f>SUM(D55:D56)</f>
        <v>0</v>
      </c>
      <c r="E54" s="101">
        <f>SUM(E55:E56)</f>
        <v>3459.5</v>
      </c>
      <c r="F54" s="106"/>
      <c r="G54" s="101">
        <f>SUM(G55:G56)</f>
        <v>0</v>
      </c>
      <c r="H54" s="101">
        <f>SUM(H55:H56)</f>
        <v>0</v>
      </c>
      <c r="I54" s="101">
        <f>SUM(I55:I56)</f>
        <v>0</v>
      </c>
      <c r="J54" s="101">
        <f>SUM(J55:J56)</f>
        <v>0</v>
      </c>
      <c r="K54" s="103"/>
      <c r="L54" s="101">
        <f t="shared" si="5"/>
        <v>0</v>
      </c>
      <c r="M54" s="101">
        <f t="shared" si="8"/>
        <v>0</v>
      </c>
      <c r="N54" s="101">
        <f t="shared" si="2"/>
        <v>0</v>
      </c>
      <c r="O54" s="101">
        <f t="shared" si="3"/>
        <v>3459.5</v>
      </c>
      <c r="P54" s="103"/>
    </row>
    <row r="55" spans="1:22" ht="41.4" hidden="1">
      <c r="A55" s="355">
        <v>13020100</v>
      </c>
      <c r="B55" s="65" t="s">
        <v>199</v>
      </c>
      <c r="C55" s="107"/>
      <c r="D55" s="107"/>
      <c r="E55" s="107"/>
      <c r="F55" s="106" t="e">
        <f t="shared" si="0"/>
        <v>#DIV/0!</v>
      </c>
      <c r="G55" s="107"/>
      <c r="H55" s="107"/>
      <c r="I55" s="107"/>
      <c r="J55" s="107"/>
      <c r="K55" s="108"/>
      <c r="L55" s="101">
        <f t="shared" si="5"/>
        <v>0</v>
      </c>
      <c r="M55" s="101">
        <f t="shared" si="8"/>
        <v>0</v>
      </c>
      <c r="N55" s="101">
        <f t="shared" si="2"/>
        <v>0</v>
      </c>
      <c r="O55" s="101">
        <f t="shared" si="3"/>
        <v>0</v>
      </c>
      <c r="P55" s="103" t="e">
        <f t="shared" si="4"/>
        <v>#DIV/0!</v>
      </c>
    </row>
    <row r="56" spans="1:22" ht="73.2" customHeight="1">
      <c r="A56" s="355">
        <v>13010200</v>
      </c>
      <c r="B56" s="360" t="s">
        <v>454</v>
      </c>
      <c r="C56" s="107"/>
      <c r="D56" s="107">
        <v>0</v>
      </c>
      <c r="E56" s="107">
        <v>3459.5</v>
      </c>
      <c r="F56" s="106"/>
      <c r="G56" s="107"/>
      <c r="H56" s="107"/>
      <c r="I56" s="107"/>
      <c r="J56" s="107"/>
      <c r="K56" s="108"/>
      <c r="L56" s="101">
        <f t="shared" si="5"/>
        <v>0</v>
      </c>
      <c r="M56" s="101">
        <f t="shared" si="8"/>
        <v>0</v>
      </c>
      <c r="N56" s="101">
        <f t="shared" si="2"/>
        <v>0</v>
      </c>
      <c r="O56" s="101">
        <f t="shared" si="3"/>
        <v>3459.5</v>
      </c>
      <c r="P56" s="103"/>
      <c r="S56" s="59"/>
      <c r="T56" s="59"/>
      <c r="U56" s="59"/>
      <c r="V56" s="58"/>
    </row>
    <row r="57" spans="1:22" s="24" customFormat="1" ht="14.25" hidden="1" customHeight="1">
      <c r="A57" s="356">
        <v>13030000</v>
      </c>
      <c r="B57" s="359" t="s">
        <v>200</v>
      </c>
      <c r="C57" s="101">
        <f t="shared" ref="C57:J57" si="12">C58</f>
        <v>0</v>
      </c>
      <c r="D57" s="101">
        <f t="shared" si="12"/>
        <v>0</v>
      </c>
      <c r="E57" s="101">
        <f t="shared" si="12"/>
        <v>0</v>
      </c>
      <c r="F57" s="106"/>
      <c r="G57" s="101">
        <f t="shared" si="12"/>
        <v>0</v>
      </c>
      <c r="H57" s="101">
        <f t="shared" si="12"/>
        <v>0</v>
      </c>
      <c r="I57" s="101">
        <f t="shared" si="12"/>
        <v>0</v>
      </c>
      <c r="J57" s="101">
        <f t="shared" si="12"/>
        <v>0</v>
      </c>
      <c r="K57" s="103"/>
      <c r="L57" s="101">
        <f t="shared" si="5"/>
        <v>0</v>
      </c>
      <c r="M57" s="101">
        <f t="shared" si="8"/>
        <v>0</v>
      </c>
      <c r="N57" s="101">
        <f t="shared" si="2"/>
        <v>0</v>
      </c>
      <c r="O57" s="101">
        <f t="shared" si="3"/>
        <v>0</v>
      </c>
      <c r="P57" s="103" t="e">
        <f t="shared" si="4"/>
        <v>#DIV/0!</v>
      </c>
      <c r="S57" s="59"/>
      <c r="T57" s="59"/>
      <c r="U57" s="59"/>
      <c r="V57" s="58"/>
    </row>
    <row r="58" spans="1:22" ht="27" hidden="1" customHeight="1">
      <c r="A58" s="355">
        <v>13030800</v>
      </c>
      <c r="B58" s="262" t="s">
        <v>19</v>
      </c>
      <c r="C58" s="107"/>
      <c r="D58" s="107"/>
      <c r="E58" s="107"/>
      <c r="F58" s="106"/>
      <c r="G58" s="107"/>
      <c r="H58" s="107"/>
      <c r="I58" s="107"/>
      <c r="J58" s="107"/>
      <c r="K58" s="108"/>
      <c r="L58" s="101">
        <f t="shared" si="5"/>
        <v>0</v>
      </c>
      <c r="M58" s="101">
        <f t="shared" si="8"/>
        <v>0</v>
      </c>
      <c r="N58" s="101">
        <f t="shared" si="2"/>
        <v>0</v>
      </c>
      <c r="O58" s="101">
        <f t="shared" si="3"/>
        <v>0</v>
      </c>
      <c r="P58" s="103" t="e">
        <f t="shared" si="4"/>
        <v>#DIV/0!</v>
      </c>
      <c r="S58" s="59"/>
      <c r="T58" s="59"/>
      <c r="U58" s="59"/>
      <c r="V58" s="58"/>
    </row>
    <row r="59" spans="1:22" ht="27" customHeight="1">
      <c r="A59" s="356">
        <v>14000000</v>
      </c>
      <c r="B59" s="359" t="s">
        <v>398</v>
      </c>
      <c r="C59" s="101">
        <f>C64</f>
        <v>83000</v>
      </c>
      <c r="D59" s="101">
        <f>D62+D60+D64</f>
        <v>83000</v>
      </c>
      <c r="E59" s="101">
        <f>E62+E60+E64</f>
        <v>81998</v>
      </c>
      <c r="F59" s="102">
        <f t="shared" si="0"/>
        <v>98.792771084337346</v>
      </c>
      <c r="G59" s="107"/>
      <c r="H59" s="107"/>
      <c r="I59" s="107"/>
      <c r="J59" s="107"/>
      <c r="K59" s="108"/>
      <c r="L59" s="101">
        <f t="shared" ref="L59:L64" si="13">C59+G59</f>
        <v>83000</v>
      </c>
      <c r="M59" s="101">
        <f t="shared" si="8"/>
        <v>83000</v>
      </c>
      <c r="N59" s="101">
        <f t="shared" si="2"/>
        <v>83000</v>
      </c>
      <c r="O59" s="101">
        <f t="shared" si="3"/>
        <v>81998</v>
      </c>
      <c r="P59" s="103">
        <f t="shared" ref="P59:P64" si="14">O59/N59*100</f>
        <v>98.792771084337346</v>
      </c>
      <c r="S59" s="59"/>
      <c r="T59" s="59"/>
      <c r="U59" s="59"/>
      <c r="V59" s="58"/>
    </row>
    <row r="60" spans="1:22" ht="27" hidden="1" customHeight="1">
      <c r="A60" s="355">
        <v>14020000</v>
      </c>
      <c r="B60" s="262" t="s">
        <v>399</v>
      </c>
      <c r="C60" s="107"/>
      <c r="D60" s="107"/>
      <c r="E60" s="107"/>
      <c r="F60" s="106" t="e">
        <f t="shared" si="0"/>
        <v>#DIV/0!</v>
      </c>
      <c r="G60" s="107"/>
      <c r="H60" s="107"/>
      <c r="I60" s="107"/>
      <c r="J60" s="107"/>
      <c r="K60" s="108"/>
      <c r="L60" s="101">
        <f t="shared" si="13"/>
        <v>0</v>
      </c>
      <c r="M60" s="101">
        <f t="shared" si="8"/>
        <v>0</v>
      </c>
      <c r="N60" s="101">
        <f t="shared" si="2"/>
        <v>0</v>
      </c>
      <c r="O60" s="101">
        <f t="shared" si="3"/>
        <v>0</v>
      </c>
      <c r="P60" s="103" t="e">
        <f t="shared" si="14"/>
        <v>#DIV/0!</v>
      </c>
      <c r="S60" s="59"/>
      <c r="T60" s="59"/>
      <c r="U60" s="59"/>
      <c r="V60" s="58"/>
    </row>
    <row r="61" spans="1:22" ht="27" hidden="1" customHeight="1">
      <c r="A61" s="355">
        <v>14021900</v>
      </c>
      <c r="B61" s="262" t="s">
        <v>400</v>
      </c>
      <c r="C61" s="107"/>
      <c r="D61" s="107"/>
      <c r="E61" s="107"/>
      <c r="F61" s="106" t="e">
        <f t="shared" si="0"/>
        <v>#DIV/0!</v>
      </c>
      <c r="G61" s="107"/>
      <c r="H61" s="107"/>
      <c r="I61" s="107"/>
      <c r="J61" s="107"/>
      <c r="K61" s="108"/>
      <c r="L61" s="101">
        <f t="shared" si="13"/>
        <v>0</v>
      </c>
      <c r="M61" s="101">
        <f t="shared" si="8"/>
        <v>0</v>
      </c>
      <c r="N61" s="101">
        <f t="shared" si="2"/>
        <v>0</v>
      </c>
      <c r="O61" s="101">
        <f t="shared" si="3"/>
        <v>0</v>
      </c>
      <c r="P61" s="103" t="e">
        <f t="shared" si="14"/>
        <v>#DIV/0!</v>
      </c>
      <c r="S61" s="59"/>
      <c r="T61" s="59"/>
      <c r="U61" s="59"/>
      <c r="V61" s="58"/>
    </row>
    <row r="62" spans="1:22" ht="27" hidden="1" customHeight="1">
      <c r="A62" s="355">
        <v>14030000</v>
      </c>
      <c r="B62" s="262" t="s">
        <v>401</v>
      </c>
      <c r="C62" s="107"/>
      <c r="D62" s="107"/>
      <c r="E62" s="107"/>
      <c r="F62" s="106" t="e">
        <f t="shared" si="0"/>
        <v>#DIV/0!</v>
      </c>
      <c r="G62" s="107"/>
      <c r="H62" s="107"/>
      <c r="I62" s="107"/>
      <c r="J62" s="107"/>
      <c r="K62" s="108"/>
      <c r="L62" s="101">
        <f t="shared" si="13"/>
        <v>0</v>
      </c>
      <c r="M62" s="101">
        <f t="shared" si="8"/>
        <v>0</v>
      </c>
      <c r="N62" s="101">
        <f t="shared" si="2"/>
        <v>0</v>
      </c>
      <c r="O62" s="101">
        <f t="shared" si="3"/>
        <v>0</v>
      </c>
      <c r="P62" s="103" t="e">
        <f t="shared" si="14"/>
        <v>#DIV/0!</v>
      </c>
      <c r="S62" s="59"/>
      <c r="T62" s="59"/>
      <c r="U62" s="59"/>
      <c r="V62" s="58"/>
    </row>
    <row r="63" spans="1:22" ht="27" hidden="1" customHeight="1">
      <c r="A63" s="355">
        <v>14031900</v>
      </c>
      <c r="B63" s="262" t="s">
        <v>400</v>
      </c>
      <c r="C63" s="107"/>
      <c r="D63" s="107"/>
      <c r="E63" s="107"/>
      <c r="F63" s="106" t="e">
        <f t="shared" si="0"/>
        <v>#DIV/0!</v>
      </c>
      <c r="G63" s="107"/>
      <c r="H63" s="107"/>
      <c r="I63" s="107"/>
      <c r="J63" s="107"/>
      <c r="K63" s="108"/>
      <c r="L63" s="101">
        <f t="shared" si="13"/>
        <v>0</v>
      </c>
      <c r="M63" s="101">
        <f>D63+H63</f>
        <v>0</v>
      </c>
      <c r="N63" s="101">
        <f t="shared" si="2"/>
        <v>0</v>
      </c>
      <c r="O63" s="101">
        <f t="shared" si="3"/>
        <v>0</v>
      </c>
      <c r="P63" s="103" t="e">
        <f t="shared" si="14"/>
        <v>#DIV/0!</v>
      </c>
      <c r="S63" s="59"/>
      <c r="T63" s="59"/>
      <c r="U63" s="59"/>
      <c r="V63" s="58"/>
    </row>
    <row r="64" spans="1:22" ht="27" customHeight="1">
      <c r="A64" s="355">
        <v>14040000</v>
      </c>
      <c r="B64" s="262" t="s">
        <v>402</v>
      </c>
      <c r="C64" s="107">
        <v>83000</v>
      </c>
      <c r="D64" s="107">
        <v>83000</v>
      </c>
      <c r="E64" s="107">
        <v>81998</v>
      </c>
      <c r="F64" s="106">
        <f t="shared" si="0"/>
        <v>98.792771084337346</v>
      </c>
      <c r="G64" s="107"/>
      <c r="H64" s="107"/>
      <c r="I64" s="107"/>
      <c r="J64" s="107"/>
      <c r="K64" s="108"/>
      <c r="L64" s="101">
        <f t="shared" si="13"/>
        <v>83000</v>
      </c>
      <c r="M64" s="101">
        <f>D64+H64</f>
        <v>83000</v>
      </c>
      <c r="N64" s="101">
        <f>D64+I64</f>
        <v>83000</v>
      </c>
      <c r="O64" s="101">
        <f>E64+J64</f>
        <v>81998</v>
      </c>
      <c r="P64" s="103">
        <f t="shared" si="14"/>
        <v>98.792771084337346</v>
      </c>
      <c r="S64" s="59"/>
      <c r="T64" s="59"/>
      <c r="U64" s="59"/>
      <c r="V64" s="58"/>
    </row>
    <row r="65" spans="1:22" ht="15.6" customHeight="1">
      <c r="A65" s="356">
        <v>18000000</v>
      </c>
      <c r="B65" s="359" t="s">
        <v>403</v>
      </c>
      <c r="C65" s="101">
        <f>C66+C74+C76</f>
        <v>1568000</v>
      </c>
      <c r="D65" s="101">
        <f>D66+D74+D76</f>
        <v>1568000</v>
      </c>
      <c r="E65" s="101">
        <f>E66+E74+E76</f>
        <v>1634294.74</v>
      </c>
      <c r="F65" s="106">
        <f t="shared" si="0"/>
        <v>104.22798086734694</v>
      </c>
      <c r="G65" s="101">
        <f>G66+G80</f>
        <v>0</v>
      </c>
      <c r="H65" s="101">
        <f>H66+H80</f>
        <v>0</v>
      </c>
      <c r="I65" s="101">
        <f>I66+I80</f>
        <v>417.98</v>
      </c>
      <c r="J65" s="101">
        <f>J66+J80</f>
        <v>559.5</v>
      </c>
      <c r="K65" s="103" t="e">
        <f>J65/H65*100</f>
        <v>#DIV/0!</v>
      </c>
      <c r="L65" s="101">
        <f t="shared" si="5"/>
        <v>1568000</v>
      </c>
      <c r="M65" s="101">
        <f t="shared" si="8"/>
        <v>1568000</v>
      </c>
      <c r="N65" s="101">
        <f t="shared" si="2"/>
        <v>1568417.98</v>
      </c>
      <c r="O65" s="101">
        <f t="shared" si="3"/>
        <v>1634854.24</v>
      </c>
      <c r="P65" s="103">
        <f t="shared" si="4"/>
        <v>104.23587722451384</v>
      </c>
      <c r="S65" s="59"/>
      <c r="T65" s="59"/>
      <c r="U65" s="59"/>
      <c r="V65" s="58"/>
    </row>
    <row r="66" spans="1:22" s="24" customFormat="1" ht="12" customHeight="1">
      <c r="A66" s="356">
        <v>18010000</v>
      </c>
      <c r="B66" s="359" t="s">
        <v>404</v>
      </c>
      <c r="C66" s="101">
        <f>SUM(C67:C73)</f>
        <v>484000</v>
      </c>
      <c r="D66" s="101">
        <f>SUM(D67:D73)</f>
        <v>484000</v>
      </c>
      <c r="E66" s="101">
        <f>SUM(E67:E73)</f>
        <v>571237.06000000006</v>
      </c>
      <c r="F66" s="106">
        <f>E66/D66*100</f>
        <v>118.02418595041324</v>
      </c>
      <c r="G66" s="101">
        <f>SUM(G67:G71)</f>
        <v>0</v>
      </c>
      <c r="H66" s="101">
        <f>SUM(H67:H71)</f>
        <v>0</v>
      </c>
      <c r="I66" s="101">
        <f>SUM(I67:I71)</f>
        <v>0</v>
      </c>
      <c r="J66" s="101">
        <f>SUM(J67:J71)</f>
        <v>0</v>
      </c>
      <c r="K66" s="103"/>
      <c r="L66" s="101">
        <f t="shared" si="5"/>
        <v>484000</v>
      </c>
      <c r="M66" s="101">
        <f t="shared" si="8"/>
        <v>484000</v>
      </c>
      <c r="N66" s="101">
        <f t="shared" si="2"/>
        <v>484000</v>
      </c>
      <c r="O66" s="101">
        <f t="shared" si="3"/>
        <v>571237.06000000006</v>
      </c>
      <c r="P66" s="103">
        <f t="shared" si="4"/>
        <v>118.02418595041324</v>
      </c>
      <c r="S66" s="59"/>
      <c r="T66" s="59"/>
      <c r="U66" s="59"/>
      <c r="V66" s="58"/>
    </row>
    <row r="67" spans="1:22" ht="56.4" customHeight="1">
      <c r="A67" s="355">
        <v>18010200</v>
      </c>
      <c r="B67" s="262" t="s">
        <v>451</v>
      </c>
      <c r="C67" s="107">
        <v>5000</v>
      </c>
      <c r="D67" s="107">
        <v>5000</v>
      </c>
      <c r="E67" s="107">
        <v>8929.56</v>
      </c>
      <c r="F67" s="106">
        <f>E67/D67*100</f>
        <v>178.59119999999999</v>
      </c>
      <c r="G67" s="107"/>
      <c r="H67" s="107"/>
      <c r="I67" s="107"/>
      <c r="J67" s="107"/>
      <c r="K67" s="108"/>
      <c r="L67" s="101">
        <f t="shared" si="5"/>
        <v>5000</v>
      </c>
      <c r="M67" s="101">
        <f t="shared" si="8"/>
        <v>5000</v>
      </c>
      <c r="N67" s="101">
        <f t="shared" si="2"/>
        <v>5000</v>
      </c>
      <c r="O67" s="101">
        <f t="shared" si="3"/>
        <v>8929.56</v>
      </c>
      <c r="P67" s="103">
        <f t="shared" si="4"/>
        <v>178.59119999999999</v>
      </c>
      <c r="S67" s="59"/>
      <c r="T67" s="59"/>
      <c r="U67" s="59"/>
      <c r="V67" s="58"/>
    </row>
    <row r="68" spans="1:22" ht="58.2" customHeight="1">
      <c r="A68" s="355">
        <v>18010300</v>
      </c>
      <c r="B68" s="262" t="s">
        <v>452</v>
      </c>
      <c r="C68" s="107">
        <v>2000</v>
      </c>
      <c r="D68" s="107">
        <v>2000</v>
      </c>
      <c r="E68" s="107">
        <v>0</v>
      </c>
      <c r="F68" s="106">
        <f t="shared" ref="F68:F79" si="15">E68/D68*100</f>
        <v>0</v>
      </c>
      <c r="G68" s="107"/>
      <c r="H68" s="107"/>
      <c r="I68" s="107"/>
      <c r="J68" s="107"/>
      <c r="K68" s="108"/>
      <c r="L68" s="101">
        <f t="shared" si="5"/>
        <v>2000</v>
      </c>
      <c r="M68" s="101">
        <f t="shared" si="8"/>
        <v>2000</v>
      </c>
      <c r="N68" s="101">
        <f t="shared" si="2"/>
        <v>2000</v>
      </c>
      <c r="O68" s="101">
        <f t="shared" si="3"/>
        <v>0</v>
      </c>
      <c r="P68" s="103">
        <f t="shared" si="4"/>
        <v>0</v>
      </c>
      <c r="S68" s="59"/>
      <c r="T68" s="59"/>
      <c r="U68" s="59"/>
      <c r="V68" s="58"/>
    </row>
    <row r="69" spans="1:22" ht="56.4" customHeight="1">
      <c r="A69" s="355">
        <v>18010400</v>
      </c>
      <c r="B69" s="262" t="s">
        <v>453</v>
      </c>
      <c r="C69" s="107">
        <v>102000</v>
      </c>
      <c r="D69" s="107">
        <v>102000</v>
      </c>
      <c r="E69" s="107">
        <v>102120.9</v>
      </c>
      <c r="F69" s="106">
        <f t="shared" si="15"/>
        <v>100.11852941176468</v>
      </c>
      <c r="G69" s="107"/>
      <c r="H69" s="107"/>
      <c r="I69" s="107"/>
      <c r="J69" s="107"/>
      <c r="K69" s="108"/>
      <c r="L69" s="101">
        <f t="shared" si="5"/>
        <v>102000</v>
      </c>
      <c r="M69" s="101">
        <f t="shared" si="8"/>
        <v>102000</v>
      </c>
      <c r="N69" s="101">
        <f t="shared" si="2"/>
        <v>102000</v>
      </c>
      <c r="O69" s="101">
        <f t="shared" si="3"/>
        <v>102120.9</v>
      </c>
      <c r="P69" s="103">
        <f t="shared" si="4"/>
        <v>100.11852941176468</v>
      </c>
      <c r="S69" s="59"/>
      <c r="T69" s="59"/>
      <c r="U69" s="59"/>
      <c r="V69" s="58"/>
    </row>
    <row r="70" spans="1:22" ht="14.4" customHeight="1">
      <c r="A70" s="355">
        <v>18010500</v>
      </c>
      <c r="B70" s="262" t="s">
        <v>405</v>
      </c>
      <c r="C70" s="107">
        <v>57000</v>
      </c>
      <c r="D70" s="107">
        <v>57000</v>
      </c>
      <c r="E70" s="107">
        <v>61851.65</v>
      </c>
      <c r="F70" s="106">
        <f t="shared" si="15"/>
        <v>108.51166666666667</v>
      </c>
      <c r="G70" s="107"/>
      <c r="H70" s="107"/>
      <c r="I70" s="107"/>
      <c r="J70" s="107"/>
      <c r="K70" s="108"/>
      <c r="L70" s="101">
        <f t="shared" si="5"/>
        <v>57000</v>
      </c>
      <c r="M70" s="101">
        <f t="shared" si="8"/>
        <v>57000</v>
      </c>
      <c r="N70" s="101">
        <f t="shared" si="2"/>
        <v>57000</v>
      </c>
      <c r="O70" s="101">
        <f t="shared" si="3"/>
        <v>61851.65</v>
      </c>
      <c r="P70" s="103">
        <f t="shared" si="4"/>
        <v>108.51166666666667</v>
      </c>
      <c r="S70" s="59"/>
      <c r="T70" s="59"/>
      <c r="U70" s="59"/>
      <c r="V70" s="58"/>
    </row>
    <row r="71" spans="1:22" ht="15.6" customHeight="1">
      <c r="A71" s="355">
        <v>18010600</v>
      </c>
      <c r="B71" s="262" t="s">
        <v>406</v>
      </c>
      <c r="C71" s="107">
        <v>234000</v>
      </c>
      <c r="D71" s="107">
        <v>234000</v>
      </c>
      <c r="E71" s="107">
        <v>300557.58</v>
      </c>
      <c r="F71" s="106">
        <f t="shared" si="15"/>
        <v>128.44341025641026</v>
      </c>
      <c r="G71" s="107"/>
      <c r="H71" s="107"/>
      <c r="I71" s="107"/>
      <c r="J71" s="107"/>
      <c r="K71" s="108"/>
      <c r="L71" s="101">
        <f t="shared" si="5"/>
        <v>234000</v>
      </c>
      <c r="M71" s="101">
        <f t="shared" si="8"/>
        <v>234000</v>
      </c>
      <c r="N71" s="101">
        <f t="shared" si="2"/>
        <v>234000</v>
      </c>
      <c r="O71" s="101">
        <f t="shared" si="3"/>
        <v>300557.58</v>
      </c>
      <c r="P71" s="103">
        <f t="shared" si="4"/>
        <v>128.44341025641026</v>
      </c>
      <c r="S71" s="59"/>
      <c r="T71" s="59"/>
      <c r="U71" s="59"/>
      <c r="V71" s="58"/>
    </row>
    <row r="72" spans="1:22" ht="15.6" customHeight="1">
      <c r="A72" s="355">
        <v>18010700</v>
      </c>
      <c r="B72" s="262" t="s">
        <v>407</v>
      </c>
      <c r="C72" s="107">
        <v>38000</v>
      </c>
      <c r="D72" s="107">
        <v>38000</v>
      </c>
      <c r="E72" s="107">
        <v>54863.97</v>
      </c>
      <c r="F72" s="106">
        <f t="shared" si="15"/>
        <v>144.37886842105263</v>
      </c>
      <c r="G72" s="107"/>
      <c r="H72" s="107"/>
      <c r="I72" s="107"/>
      <c r="J72" s="107"/>
      <c r="K72" s="108"/>
      <c r="L72" s="101">
        <f t="shared" si="5"/>
        <v>38000</v>
      </c>
      <c r="M72" s="101">
        <f t="shared" si="8"/>
        <v>38000</v>
      </c>
      <c r="N72" s="101">
        <f t="shared" si="2"/>
        <v>38000</v>
      </c>
      <c r="O72" s="101">
        <f t="shared" si="3"/>
        <v>54863.97</v>
      </c>
      <c r="P72" s="103">
        <f t="shared" si="4"/>
        <v>144.37886842105263</v>
      </c>
      <c r="S72" s="59"/>
      <c r="T72" s="59"/>
      <c r="U72" s="59"/>
      <c r="V72" s="58"/>
    </row>
    <row r="73" spans="1:22" ht="21" customHeight="1">
      <c r="A73" s="355">
        <v>18010900</v>
      </c>
      <c r="B73" s="262" t="s">
        <v>408</v>
      </c>
      <c r="C73" s="107">
        <v>46000</v>
      </c>
      <c r="D73" s="107">
        <v>46000</v>
      </c>
      <c r="E73" s="107">
        <v>42913.4</v>
      </c>
      <c r="F73" s="106">
        <f t="shared" si="15"/>
        <v>93.29</v>
      </c>
      <c r="G73" s="107"/>
      <c r="H73" s="107"/>
      <c r="I73" s="107"/>
      <c r="J73" s="107"/>
      <c r="K73" s="108"/>
      <c r="L73" s="101">
        <f t="shared" si="5"/>
        <v>46000</v>
      </c>
      <c r="M73" s="101">
        <f t="shared" si="8"/>
        <v>46000</v>
      </c>
      <c r="N73" s="101">
        <f t="shared" si="2"/>
        <v>46000</v>
      </c>
      <c r="O73" s="101">
        <f t="shared" si="3"/>
        <v>42913.4</v>
      </c>
      <c r="P73" s="103">
        <f t="shared" si="4"/>
        <v>93.29</v>
      </c>
      <c r="S73" s="59"/>
      <c r="T73" s="59"/>
      <c r="U73" s="59"/>
      <c r="V73" s="58"/>
    </row>
    <row r="74" spans="1:22" ht="19.95" hidden="1" customHeight="1">
      <c r="A74" s="355">
        <v>18030000</v>
      </c>
      <c r="B74" s="262" t="s">
        <v>409</v>
      </c>
      <c r="C74" s="107"/>
      <c r="D74" s="107"/>
      <c r="E74" s="107"/>
      <c r="F74" s="106"/>
      <c r="G74" s="107"/>
      <c r="H74" s="107"/>
      <c r="I74" s="107"/>
      <c r="J74" s="107"/>
      <c r="K74" s="108"/>
      <c r="L74" s="101">
        <f t="shared" si="5"/>
        <v>0</v>
      </c>
      <c r="M74" s="101">
        <f t="shared" si="8"/>
        <v>0</v>
      </c>
      <c r="N74" s="101">
        <f t="shared" si="2"/>
        <v>0</v>
      </c>
      <c r="O74" s="101">
        <f t="shared" si="3"/>
        <v>0</v>
      </c>
      <c r="P74" s="103" t="e">
        <f t="shared" si="4"/>
        <v>#DIV/0!</v>
      </c>
      <c r="S74" s="59"/>
      <c r="T74" s="59"/>
      <c r="U74" s="59"/>
      <c r="V74" s="58"/>
    </row>
    <row r="75" spans="1:22" ht="23.4" hidden="1" customHeight="1">
      <c r="A75" s="355">
        <v>18030200</v>
      </c>
      <c r="B75" s="262" t="s">
        <v>410</v>
      </c>
      <c r="C75" s="107"/>
      <c r="D75" s="107"/>
      <c r="E75" s="107"/>
      <c r="F75" s="106"/>
      <c r="G75" s="107"/>
      <c r="H75" s="107"/>
      <c r="I75" s="107"/>
      <c r="J75" s="107"/>
      <c r="K75" s="108"/>
      <c r="L75" s="101">
        <f t="shared" si="5"/>
        <v>0</v>
      </c>
      <c r="M75" s="101">
        <f t="shared" si="8"/>
        <v>0</v>
      </c>
      <c r="N75" s="101">
        <f t="shared" si="2"/>
        <v>0</v>
      </c>
      <c r="O75" s="101">
        <f t="shared" si="3"/>
        <v>0</v>
      </c>
      <c r="P75" s="103" t="e">
        <f t="shared" si="4"/>
        <v>#DIV/0!</v>
      </c>
      <c r="S75" s="59"/>
      <c r="T75" s="59"/>
      <c r="U75" s="59"/>
      <c r="V75" s="58"/>
    </row>
    <row r="76" spans="1:22" ht="19.95" customHeight="1">
      <c r="A76" s="356">
        <v>18050000</v>
      </c>
      <c r="B76" s="359" t="s">
        <v>411</v>
      </c>
      <c r="C76" s="101">
        <f>C78+C79+C77</f>
        <v>1084000</v>
      </c>
      <c r="D76" s="101">
        <f>SUM(D77:D79)</f>
        <v>1084000</v>
      </c>
      <c r="E76" s="101">
        <f>SUM(E77:E79)</f>
        <v>1063057.68</v>
      </c>
      <c r="F76" s="102">
        <f>E76/D76*100</f>
        <v>98.068051660516602</v>
      </c>
      <c r="G76" s="107"/>
      <c r="H76" s="107"/>
      <c r="I76" s="107"/>
      <c r="J76" s="107"/>
      <c r="K76" s="108"/>
      <c r="L76" s="101">
        <f>C76+G76</f>
        <v>1084000</v>
      </c>
      <c r="M76" s="101">
        <f t="shared" si="8"/>
        <v>1084000</v>
      </c>
      <c r="N76" s="101">
        <f t="shared" ref="N76:O79" si="16">D76+I76</f>
        <v>1084000</v>
      </c>
      <c r="O76" s="101">
        <f t="shared" si="16"/>
        <v>1063057.68</v>
      </c>
      <c r="P76" s="103">
        <f t="shared" si="4"/>
        <v>98.068051660516602</v>
      </c>
      <c r="S76" s="59"/>
      <c r="T76" s="59"/>
      <c r="U76" s="59"/>
      <c r="V76" s="58"/>
    </row>
    <row r="77" spans="1:22" ht="19.95" customHeight="1">
      <c r="A77" s="355">
        <v>18050300</v>
      </c>
      <c r="B77" s="262" t="s">
        <v>460</v>
      </c>
      <c r="C77" s="107">
        <v>558000</v>
      </c>
      <c r="D77" s="107">
        <v>558000</v>
      </c>
      <c r="E77" s="107">
        <v>554850.48</v>
      </c>
      <c r="F77" s="106">
        <f>E77/D77*100</f>
        <v>99.435569892473126</v>
      </c>
      <c r="G77" s="107"/>
      <c r="H77" s="107"/>
      <c r="I77" s="107"/>
      <c r="J77" s="107"/>
      <c r="K77" s="108"/>
      <c r="L77" s="101">
        <f>C77+G77</f>
        <v>558000</v>
      </c>
      <c r="M77" s="101">
        <f t="shared" si="8"/>
        <v>558000</v>
      </c>
      <c r="N77" s="101">
        <f t="shared" si="16"/>
        <v>558000</v>
      </c>
      <c r="O77" s="101">
        <f t="shared" si="16"/>
        <v>554850.48</v>
      </c>
      <c r="P77" s="103">
        <f t="shared" si="4"/>
        <v>99.435569892473126</v>
      </c>
      <c r="S77" s="59"/>
      <c r="T77" s="59"/>
      <c r="U77" s="59"/>
      <c r="V77" s="58"/>
    </row>
    <row r="78" spans="1:22" ht="20.399999999999999" customHeight="1">
      <c r="A78" s="355">
        <v>18050400</v>
      </c>
      <c r="B78" s="262" t="s">
        <v>412</v>
      </c>
      <c r="C78" s="107">
        <v>437000</v>
      </c>
      <c r="D78" s="107">
        <v>437000</v>
      </c>
      <c r="E78" s="107">
        <v>430307.2</v>
      </c>
      <c r="F78" s="106">
        <f t="shared" si="15"/>
        <v>98.468466819221973</v>
      </c>
      <c r="G78" s="107"/>
      <c r="H78" s="107"/>
      <c r="I78" s="107"/>
      <c r="J78" s="107"/>
      <c r="K78" s="108"/>
      <c r="L78" s="101">
        <f>C78+G78</f>
        <v>437000</v>
      </c>
      <c r="M78" s="101">
        <f t="shared" si="8"/>
        <v>437000</v>
      </c>
      <c r="N78" s="101">
        <f t="shared" si="16"/>
        <v>437000</v>
      </c>
      <c r="O78" s="101">
        <f t="shared" si="16"/>
        <v>430307.2</v>
      </c>
      <c r="P78" s="103">
        <f t="shared" si="4"/>
        <v>98.468466819221973</v>
      </c>
      <c r="S78" s="59"/>
      <c r="T78" s="59"/>
      <c r="U78" s="59"/>
      <c r="V78" s="58"/>
    </row>
    <row r="79" spans="1:22" ht="76.95" customHeight="1">
      <c r="A79" s="355">
        <v>18050500</v>
      </c>
      <c r="B79" s="262" t="s">
        <v>457</v>
      </c>
      <c r="C79" s="107">
        <v>89000</v>
      </c>
      <c r="D79" s="107">
        <v>89000</v>
      </c>
      <c r="E79" s="107">
        <v>77900</v>
      </c>
      <c r="F79" s="106">
        <f t="shared" si="15"/>
        <v>87.528089887640448</v>
      </c>
      <c r="G79" s="107"/>
      <c r="H79" s="107"/>
      <c r="I79" s="107"/>
      <c r="J79" s="107"/>
      <c r="K79" s="108"/>
      <c r="L79" s="101">
        <f>C79+G79</f>
        <v>89000</v>
      </c>
      <c r="M79" s="101">
        <f t="shared" si="8"/>
        <v>89000</v>
      </c>
      <c r="N79" s="101">
        <f t="shared" si="16"/>
        <v>89000</v>
      </c>
      <c r="O79" s="101">
        <f t="shared" si="16"/>
        <v>77900</v>
      </c>
      <c r="P79" s="103">
        <f t="shared" si="4"/>
        <v>87.528089887640448</v>
      </c>
      <c r="S79" s="59"/>
      <c r="T79" s="59"/>
      <c r="U79" s="59"/>
      <c r="V79" s="58"/>
    </row>
    <row r="80" spans="1:22" s="22" customFormat="1" ht="25.5" customHeight="1">
      <c r="A80" s="358">
        <v>19000000</v>
      </c>
      <c r="B80" s="359" t="s">
        <v>201</v>
      </c>
      <c r="C80" s="101">
        <f>C81+C82</f>
        <v>0</v>
      </c>
      <c r="D80" s="101">
        <f>D81+D82</f>
        <v>0</v>
      </c>
      <c r="E80" s="101">
        <f>E81+E82</f>
        <v>0</v>
      </c>
      <c r="F80" s="101">
        <f>F81+F82</f>
        <v>0</v>
      </c>
      <c r="G80" s="101">
        <f>G81</f>
        <v>0</v>
      </c>
      <c r="H80" s="101">
        <f>H81</f>
        <v>0</v>
      </c>
      <c r="I80" s="101">
        <f>I81</f>
        <v>417.98</v>
      </c>
      <c r="J80" s="101">
        <f>J81</f>
        <v>559.5</v>
      </c>
      <c r="K80" s="103"/>
      <c r="L80" s="101">
        <f t="shared" si="5"/>
        <v>0</v>
      </c>
      <c r="M80" s="101">
        <f t="shared" si="8"/>
        <v>0</v>
      </c>
      <c r="N80" s="101">
        <f t="shared" si="2"/>
        <v>417.98</v>
      </c>
      <c r="O80" s="101">
        <f t="shared" si="3"/>
        <v>559.5</v>
      </c>
      <c r="P80" s="103">
        <f t="shared" si="4"/>
        <v>133.85807933393943</v>
      </c>
      <c r="S80" s="59"/>
      <c r="T80" s="59"/>
      <c r="U80" s="59"/>
      <c r="V80" s="58"/>
    </row>
    <row r="81" spans="1:21" s="22" customFormat="1" ht="13.8">
      <c r="A81" s="304">
        <v>19010000</v>
      </c>
      <c r="B81" s="262" t="s">
        <v>459</v>
      </c>
      <c r="C81" s="107"/>
      <c r="D81" s="107"/>
      <c r="E81" s="107"/>
      <c r="F81" s="106"/>
      <c r="G81" s="107">
        <v>0</v>
      </c>
      <c r="H81" s="107">
        <v>0</v>
      </c>
      <c r="I81" s="107">
        <v>417.98</v>
      </c>
      <c r="J81" s="107">
        <v>559.5</v>
      </c>
      <c r="K81" s="108"/>
      <c r="L81" s="101">
        <f t="shared" si="5"/>
        <v>0</v>
      </c>
      <c r="M81" s="101">
        <f t="shared" si="8"/>
        <v>0</v>
      </c>
      <c r="N81" s="101">
        <f t="shared" si="2"/>
        <v>417.98</v>
      </c>
      <c r="O81" s="101">
        <f t="shared" si="3"/>
        <v>559.5</v>
      </c>
      <c r="P81" s="103">
        <f t="shared" si="4"/>
        <v>133.85807933393943</v>
      </c>
    </row>
    <row r="82" spans="1:21" s="22" customFormat="1" ht="55.95" customHeight="1">
      <c r="A82" s="304">
        <v>19010100</v>
      </c>
      <c r="B82" s="262" t="s">
        <v>458</v>
      </c>
      <c r="C82" s="107"/>
      <c r="D82" s="107"/>
      <c r="E82" s="107"/>
      <c r="F82" s="106"/>
      <c r="G82" s="107">
        <v>0</v>
      </c>
      <c r="H82" s="107">
        <v>0</v>
      </c>
      <c r="I82" s="107">
        <v>417.98</v>
      </c>
      <c r="J82" s="107">
        <v>559.5</v>
      </c>
      <c r="K82" s="108"/>
      <c r="L82" s="101">
        <f t="shared" si="5"/>
        <v>0</v>
      </c>
      <c r="M82" s="101">
        <f t="shared" si="8"/>
        <v>0</v>
      </c>
      <c r="N82" s="101">
        <f t="shared" si="2"/>
        <v>417.98</v>
      </c>
      <c r="O82" s="101">
        <f t="shared" si="3"/>
        <v>559.5</v>
      </c>
      <c r="P82" s="103">
        <f t="shared" si="4"/>
        <v>133.85807933393943</v>
      </c>
    </row>
    <row r="83" spans="1:21" ht="13.8">
      <c r="A83" s="356">
        <v>20000000</v>
      </c>
      <c r="B83" s="357" t="s">
        <v>343</v>
      </c>
      <c r="C83" s="101">
        <f>C84+C90+C94+C87</f>
        <v>3050</v>
      </c>
      <c r="D83" s="101">
        <f>D84+D90+D94+D87</f>
        <v>3050</v>
      </c>
      <c r="E83" s="101">
        <f>E84+E90+E94+E98+E87</f>
        <v>2314.5</v>
      </c>
      <c r="F83" s="102">
        <f>E83/D83*100</f>
        <v>75.885245901639337</v>
      </c>
      <c r="G83" s="101">
        <f>G84+G90+G98+G104</f>
        <v>2500</v>
      </c>
      <c r="H83" s="101">
        <f>H84+H90+H98+H104</f>
        <v>2500</v>
      </c>
      <c r="I83" s="101">
        <f>I84+I90+I98+I104</f>
        <v>2500</v>
      </c>
      <c r="J83" s="101">
        <f>J84+J90+J98+J104</f>
        <v>1528.5</v>
      </c>
      <c r="K83" s="103">
        <f>J83/I83*100</f>
        <v>61.140000000000008</v>
      </c>
      <c r="L83" s="101">
        <f>C83+G83</f>
        <v>5550</v>
      </c>
      <c r="M83" s="101">
        <f t="shared" si="8"/>
        <v>5550</v>
      </c>
      <c r="N83" s="101">
        <f t="shared" si="2"/>
        <v>5550</v>
      </c>
      <c r="O83" s="101">
        <f t="shared" si="3"/>
        <v>3843</v>
      </c>
      <c r="P83" s="103">
        <f t="shared" si="4"/>
        <v>69.243243243243242</v>
      </c>
    </row>
    <row r="84" spans="1:21" ht="30.75" hidden="1" customHeight="1">
      <c r="A84" s="356">
        <v>21000000</v>
      </c>
      <c r="B84" s="357" t="s">
        <v>344</v>
      </c>
      <c r="C84" s="101">
        <f>C85+C86</f>
        <v>0</v>
      </c>
      <c r="D84" s="101">
        <f>D85+D86</f>
        <v>0</v>
      </c>
      <c r="E84" s="101">
        <f>E85+E86</f>
        <v>0</v>
      </c>
      <c r="F84" s="102" t="e">
        <f t="shared" ref="F84:F89" si="17">E84/D84*100</f>
        <v>#DIV/0!</v>
      </c>
      <c r="G84" s="101">
        <f>G85+G86</f>
        <v>0</v>
      </c>
      <c r="H84" s="101">
        <f>H85+H86</f>
        <v>0</v>
      </c>
      <c r="I84" s="101">
        <f>I85+I86</f>
        <v>0</v>
      </c>
      <c r="J84" s="101">
        <f>J85+J86</f>
        <v>0</v>
      </c>
      <c r="K84" s="103"/>
      <c r="L84" s="101">
        <f t="shared" si="5"/>
        <v>0</v>
      </c>
      <c r="M84" s="101">
        <f t="shared" si="8"/>
        <v>0</v>
      </c>
      <c r="N84" s="101">
        <f t="shared" si="2"/>
        <v>0</v>
      </c>
      <c r="O84" s="101">
        <f t="shared" si="3"/>
        <v>0</v>
      </c>
      <c r="P84" s="103" t="e">
        <f t="shared" si="4"/>
        <v>#DIV/0!</v>
      </c>
    </row>
    <row r="85" spans="1:21" ht="45.75" hidden="1" customHeight="1">
      <c r="A85" s="355">
        <v>21010300</v>
      </c>
      <c r="B85" s="354" t="s">
        <v>202</v>
      </c>
      <c r="C85" s="107"/>
      <c r="D85" s="107"/>
      <c r="E85" s="107"/>
      <c r="F85" s="102" t="e">
        <f t="shared" si="17"/>
        <v>#DIV/0!</v>
      </c>
      <c r="G85" s="107"/>
      <c r="H85" s="107"/>
      <c r="I85" s="107"/>
      <c r="J85" s="107"/>
      <c r="K85" s="108"/>
      <c r="L85" s="101">
        <f t="shared" si="5"/>
        <v>0</v>
      </c>
      <c r="M85" s="101">
        <f t="shared" si="8"/>
        <v>0</v>
      </c>
      <c r="N85" s="101">
        <f t="shared" si="2"/>
        <v>0</v>
      </c>
      <c r="O85" s="101">
        <f t="shared" si="3"/>
        <v>0</v>
      </c>
      <c r="P85" s="103"/>
      <c r="R85" s="58"/>
    </row>
    <row r="86" spans="1:21" ht="48" hidden="1" customHeight="1">
      <c r="A86" s="355">
        <v>21110000</v>
      </c>
      <c r="B86" s="354" t="s">
        <v>185</v>
      </c>
      <c r="C86" s="107"/>
      <c r="D86" s="107"/>
      <c r="E86" s="107"/>
      <c r="F86" s="102" t="e">
        <f t="shared" si="17"/>
        <v>#DIV/0!</v>
      </c>
      <c r="G86" s="107"/>
      <c r="H86" s="107"/>
      <c r="I86" s="107"/>
      <c r="J86" s="107"/>
      <c r="K86" s="103"/>
      <c r="L86" s="101">
        <f t="shared" si="5"/>
        <v>0</v>
      </c>
      <c r="M86" s="101">
        <f t="shared" si="8"/>
        <v>0</v>
      </c>
      <c r="N86" s="101">
        <f>E86+I86</f>
        <v>0</v>
      </c>
      <c r="O86" s="101">
        <f t="shared" si="3"/>
        <v>0</v>
      </c>
      <c r="P86" s="103"/>
      <c r="R86" s="59"/>
    </row>
    <row r="87" spans="1:21" ht="48" customHeight="1">
      <c r="A87" s="356">
        <v>21000000</v>
      </c>
      <c r="B87" s="357" t="s">
        <v>462</v>
      </c>
      <c r="C87" s="101">
        <f>C88</f>
        <v>30</v>
      </c>
      <c r="D87" s="101">
        <f>D88</f>
        <v>30</v>
      </c>
      <c r="E87" s="101">
        <f>E88</f>
        <v>510</v>
      </c>
      <c r="F87" s="102">
        <f t="shared" si="17"/>
        <v>1700</v>
      </c>
      <c r="G87" s="107"/>
      <c r="H87" s="107"/>
      <c r="I87" s="107"/>
      <c r="J87" s="107"/>
      <c r="K87" s="103"/>
      <c r="L87" s="101"/>
      <c r="M87" s="101"/>
      <c r="N87" s="101"/>
      <c r="O87" s="101"/>
      <c r="P87" s="103"/>
      <c r="R87" s="59"/>
    </row>
    <row r="88" spans="1:21" ht="48" customHeight="1">
      <c r="A88" s="355">
        <v>21080000</v>
      </c>
      <c r="B88" s="354" t="s">
        <v>345</v>
      </c>
      <c r="C88" s="107">
        <v>30</v>
      </c>
      <c r="D88" s="107">
        <v>30</v>
      </c>
      <c r="E88" s="107">
        <v>510</v>
      </c>
      <c r="F88" s="102">
        <f t="shared" si="17"/>
        <v>1700</v>
      </c>
      <c r="G88" s="107"/>
      <c r="H88" s="107"/>
      <c r="I88" s="107"/>
      <c r="J88" s="107"/>
      <c r="K88" s="103"/>
      <c r="L88" s="101"/>
      <c r="M88" s="101"/>
      <c r="N88" s="101"/>
      <c r="O88" s="101"/>
      <c r="P88" s="103"/>
      <c r="R88" s="59"/>
    </row>
    <row r="89" spans="1:21" ht="48" customHeight="1">
      <c r="A89" s="355">
        <v>21081100</v>
      </c>
      <c r="B89" s="354" t="s">
        <v>461</v>
      </c>
      <c r="C89" s="107">
        <v>30</v>
      </c>
      <c r="D89" s="107">
        <v>30</v>
      </c>
      <c r="E89" s="107">
        <v>510</v>
      </c>
      <c r="F89" s="102">
        <f t="shared" si="17"/>
        <v>1700</v>
      </c>
      <c r="G89" s="107"/>
      <c r="H89" s="107"/>
      <c r="I89" s="107"/>
      <c r="J89" s="107"/>
      <c r="K89" s="103"/>
      <c r="L89" s="101"/>
      <c r="M89" s="101"/>
      <c r="N89" s="101"/>
      <c r="O89" s="101"/>
      <c r="P89" s="103"/>
      <c r="R89" s="59"/>
    </row>
    <row r="90" spans="1:21" ht="26.25" customHeight="1">
      <c r="A90" s="356">
        <v>22000000</v>
      </c>
      <c r="B90" s="357" t="s">
        <v>203</v>
      </c>
      <c r="C90" s="101">
        <f>C91+C96</f>
        <v>3000</v>
      </c>
      <c r="D90" s="101">
        <f>D91+D96</f>
        <v>3000</v>
      </c>
      <c r="E90" s="101">
        <f>E91+E96</f>
        <v>1804.5</v>
      </c>
      <c r="F90" s="102">
        <f t="shared" ref="F90:F95" si="18">E90/D90*100</f>
        <v>60.150000000000006</v>
      </c>
      <c r="G90" s="101">
        <f>G91+G96</f>
        <v>0</v>
      </c>
      <c r="H90" s="101">
        <f>H91+H96</f>
        <v>0</v>
      </c>
      <c r="I90" s="101">
        <f>I91+I96</f>
        <v>0</v>
      </c>
      <c r="J90" s="101">
        <f>J91+J96</f>
        <v>0</v>
      </c>
      <c r="K90" s="103"/>
      <c r="L90" s="101">
        <f t="shared" si="5"/>
        <v>3000</v>
      </c>
      <c r="M90" s="101">
        <f t="shared" si="8"/>
        <v>3000</v>
      </c>
      <c r="N90" s="101">
        <f t="shared" si="2"/>
        <v>3000</v>
      </c>
      <c r="O90" s="101">
        <f t="shared" si="3"/>
        <v>1804.5</v>
      </c>
      <c r="P90" s="103">
        <f t="shared" si="4"/>
        <v>60.150000000000006</v>
      </c>
    </row>
    <row r="91" spans="1:21" s="24" customFormat="1" ht="12.75" customHeight="1">
      <c r="A91" s="356">
        <v>22010000</v>
      </c>
      <c r="B91" s="357" t="s">
        <v>276</v>
      </c>
      <c r="C91" s="101">
        <f>C93</f>
        <v>3000</v>
      </c>
      <c r="D91" s="101">
        <f>D93</f>
        <v>3000</v>
      </c>
      <c r="E91" s="101">
        <f>SUM(E92:E93)</f>
        <v>1804.5</v>
      </c>
      <c r="F91" s="102">
        <f t="shared" si="18"/>
        <v>60.150000000000006</v>
      </c>
      <c r="G91" s="101">
        <f>SUM(G92:G92)</f>
        <v>0</v>
      </c>
      <c r="H91" s="101">
        <f>SUM(H92:H92)</f>
        <v>0</v>
      </c>
      <c r="I91" s="101">
        <f>SUM(I92:I92)</f>
        <v>0</v>
      </c>
      <c r="J91" s="101">
        <f>SUM(J92:J92)</f>
        <v>0</v>
      </c>
      <c r="K91" s="103"/>
      <c r="L91" s="101">
        <f t="shared" si="5"/>
        <v>3000</v>
      </c>
      <c r="M91" s="101">
        <f t="shared" ref="M91:M120" si="19">D91+H91</f>
        <v>3000</v>
      </c>
      <c r="N91" s="101">
        <f t="shared" si="2"/>
        <v>3000</v>
      </c>
      <c r="O91" s="101">
        <f t="shared" si="3"/>
        <v>1804.5</v>
      </c>
      <c r="P91" s="103">
        <f t="shared" si="4"/>
        <v>60.150000000000006</v>
      </c>
    </row>
    <row r="92" spans="1:21" s="24" customFormat="1" ht="47.25" hidden="1" customHeight="1">
      <c r="A92" s="355">
        <v>22</v>
      </c>
      <c r="B92" s="262" t="s">
        <v>301</v>
      </c>
      <c r="C92" s="107"/>
      <c r="D92" s="107"/>
      <c r="E92" s="107"/>
      <c r="F92" s="106"/>
      <c r="G92" s="101"/>
      <c r="H92" s="101"/>
      <c r="I92" s="101"/>
      <c r="J92" s="101"/>
      <c r="K92" s="108"/>
      <c r="L92" s="101"/>
      <c r="M92" s="101">
        <f t="shared" si="19"/>
        <v>0</v>
      </c>
      <c r="N92" s="101">
        <f t="shared" si="2"/>
        <v>0</v>
      </c>
      <c r="O92" s="101">
        <f t="shared" si="3"/>
        <v>0</v>
      </c>
      <c r="P92" s="103" t="e">
        <f t="shared" si="4"/>
        <v>#DIV/0!</v>
      </c>
      <c r="R92" s="59"/>
      <c r="S92" s="59"/>
      <c r="T92" s="59"/>
      <c r="U92" s="58"/>
    </row>
    <row r="93" spans="1:21" s="24" customFormat="1" ht="27.6" customHeight="1">
      <c r="A93" s="355">
        <v>22012500</v>
      </c>
      <c r="B93" s="383" t="s">
        <v>26</v>
      </c>
      <c r="C93" s="107">
        <v>3000</v>
      </c>
      <c r="D93" s="107">
        <v>3000</v>
      </c>
      <c r="E93" s="107">
        <v>1804.5</v>
      </c>
      <c r="F93" s="106">
        <f t="shared" si="18"/>
        <v>60.150000000000006</v>
      </c>
      <c r="G93" s="101"/>
      <c r="H93" s="101"/>
      <c r="I93" s="101"/>
      <c r="J93" s="101"/>
      <c r="K93" s="108"/>
      <c r="L93" s="101">
        <f t="shared" si="5"/>
        <v>3000</v>
      </c>
      <c r="M93" s="101">
        <f t="shared" si="19"/>
        <v>3000</v>
      </c>
      <c r="N93" s="101">
        <f t="shared" si="2"/>
        <v>3000</v>
      </c>
      <c r="O93" s="101">
        <f t="shared" si="3"/>
        <v>1804.5</v>
      </c>
      <c r="P93" s="103">
        <f t="shared" si="4"/>
        <v>60.150000000000006</v>
      </c>
      <c r="R93" s="59"/>
      <c r="S93" s="59"/>
      <c r="T93" s="59"/>
      <c r="U93" s="58"/>
    </row>
    <row r="94" spans="1:21" s="24" customFormat="1" ht="21.6" customHeight="1">
      <c r="A94" s="356">
        <v>22090000</v>
      </c>
      <c r="B94" s="359" t="s">
        <v>413</v>
      </c>
      <c r="C94" s="101">
        <f>C95</f>
        <v>20</v>
      </c>
      <c r="D94" s="101">
        <f>D95</f>
        <v>20</v>
      </c>
      <c r="E94" s="101">
        <f>E95</f>
        <v>0</v>
      </c>
      <c r="F94" s="102">
        <f>F95</f>
        <v>0</v>
      </c>
      <c r="G94" s="101"/>
      <c r="H94" s="101"/>
      <c r="I94" s="101"/>
      <c r="J94" s="101"/>
      <c r="K94" s="108"/>
      <c r="L94" s="101">
        <f t="shared" si="5"/>
        <v>20</v>
      </c>
      <c r="M94" s="101">
        <f t="shared" si="19"/>
        <v>20</v>
      </c>
      <c r="N94" s="101">
        <f t="shared" si="2"/>
        <v>20</v>
      </c>
      <c r="O94" s="101">
        <f t="shared" si="3"/>
        <v>0</v>
      </c>
      <c r="P94" s="103">
        <f t="shared" si="4"/>
        <v>0</v>
      </c>
      <c r="R94" s="59"/>
      <c r="S94" s="59"/>
      <c r="T94" s="59"/>
      <c r="U94" s="58"/>
    </row>
    <row r="95" spans="1:21" s="24" customFormat="1" ht="24.6" customHeight="1">
      <c r="A95" s="355">
        <v>22090100</v>
      </c>
      <c r="B95" s="361" t="s">
        <v>414</v>
      </c>
      <c r="C95" s="107">
        <v>20</v>
      </c>
      <c r="D95" s="107">
        <v>20</v>
      </c>
      <c r="E95" s="107">
        <v>0</v>
      </c>
      <c r="F95" s="106">
        <f t="shared" si="18"/>
        <v>0</v>
      </c>
      <c r="G95" s="101"/>
      <c r="H95" s="101"/>
      <c r="I95" s="101"/>
      <c r="J95" s="101"/>
      <c r="K95" s="108"/>
      <c r="L95" s="101">
        <f t="shared" si="5"/>
        <v>20</v>
      </c>
      <c r="M95" s="101">
        <f t="shared" si="19"/>
        <v>20</v>
      </c>
      <c r="N95" s="101">
        <f t="shared" si="2"/>
        <v>20</v>
      </c>
      <c r="O95" s="101">
        <f t="shared" si="3"/>
        <v>0</v>
      </c>
      <c r="P95" s="103">
        <f t="shared" si="4"/>
        <v>0</v>
      </c>
      <c r="R95" s="59"/>
      <c r="S95" s="59"/>
      <c r="T95" s="59"/>
      <c r="U95" s="58"/>
    </row>
    <row r="96" spans="1:21" s="24" customFormat="1" ht="54" hidden="1" customHeight="1">
      <c r="A96" s="356">
        <v>22080000</v>
      </c>
      <c r="B96" s="359" t="s">
        <v>228</v>
      </c>
      <c r="C96" s="101"/>
      <c r="D96" s="101">
        <f t="shared" ref="D96:J96" si="20">D97</f>
        <v>0</v>
      </c>
      <c r="E96" s="101">
        <f t="shared" si="20"/>
        <v>0</v>
      </c>
      <c r="F96" s="102"/>
      <c r="G96" s="101">
        <f t="shared" si="20"/>
        <v>0</v>
      </c>
      <c r="H96" s="101">
        <f t="shared" si="20"/>
        <v>0</v>
      </c>
      <c r="I96" s="101">
        <f t="shared" si="20"/>
        <v>0</v>
      </c>
      <c r="J96" s="101">
        <f t="shared" si="20"/>
        <v>0</v>
      </c>
      <c r="K96" s="103"/>
      <c r="L96" s="101">
        <f t="shared" si="5"/>
        <v>0</v>
      </c>
      <c r="M96" s="101">
        <f t="shared" si="19"/>
        <v>0</v>
      </c>
      <c r="N96" s="101">
        <f t="shared" si="2"/>
        <v>0</v>
      </c>
      <c r="O96" s="101">
        <f t="shared" si="3"/>
        <v>0</v>
      </c>
      <c r="P96" s="103"/>
    </row>
    <row r="97" spans="1:19" ht="54.75" hidden="1" customHeight="1">
      <c r="A97" s="355">
        <v>22080400</v>
      </c>
      <c r="B97" s="359" t="s">
        <v>292</v>
      </c>
      <c r="C97" s="107"/>
      <c r="D97" s="107"/>
      <c r="E97" s="107"/>
      <c r="F97" s="106"/>
      <c r="G97" s="107"/>
      <c r="H97" s="107"/>
      <c r="I97" s="107"/>
      <c r="J97" s="107"/>
      <c r="K97" s="108"/>
      <c r="L97" s="101">
        <f t="shared" si="5"/>
        <v>0</v>
      </c>
      <c r="M97" s="101">
        <f t="shared" si="19"/>
        <v>0</v>
      </c>
      <c r="N97" s="101">
        <f t="shared" si="2"/>
        <v>0</v>
      </c>
      <c r="O97" s="101">
        <f t="shared" si="3"/>
        <v>0</v>
      </c>
      <c r="P97" s="103"/>
      <c r="R97" s="58"/>
    </row>
    <row r="98" spans="1:19" s="24" customFormat="1" ht="13.5" customHeight="1">
      <c r="A98" s="356">
        <v>24000000</v>
      </c>
      <c r="B98" s="359" t="s">
        <v>31</v>
      </c>
      <c r="C98" s="101">
        <f>C99+C102</f>
        <v>0</v>
      </c>
      <c r="D98" s="101">
        <f>D99+D102</f>
        <v>0</v>
      </c>
      <c r="E98" s="101">
        <f>E99+E102</f>
        <v>0</v>
      </c>
      <c r="F98" s="106"/>
      <c r="G98" s="101">
        <f>G99+G102</f>
        <v>0</v>
      </c>
      <c r="H98" s="101">
        <f>H99+H102</f>
        <v>0</v>
      </c>
      <c r="I98" s="101">
        <f>I99+I102</f>
        <v>0</v>
      </c>
      <c r="J98" s="101">
        <f>J99+J102</f>
        <v>0</v>
      </c>
      <c r="K98" s="103"/>
      <c r="L98" s="101">
        <f t="shared" si="5"/>
        <v>0</v>
      </c>
      <c r="M98" s="101">
        <f t="shared" si="19"/>
        <v>0</v>
      </c>
      <c r="N98" s="101">
        <f t="shared" si="2"/>
        <v>0</v>
      </c>
      <c r="O98" s="101">
        <f t="shared" si="3"/>
        <v>0</v>
      </c>
      <c r="P98" s="103"/>
    </row>
    <row r="99" spans="1:19" ht="14.25" customHeight="1">
      <c r="A99" s="356">
        <v>24060000</v>
      </c>
      <c r="B99" s="357" t="s">
        <v>345</v>
      </c>
      <c r="C99" s="101">
        <f>C100+C101</f>
        <v>0</v>
      </c>
      <c r="D99" s="101">
        <f>D100+D101</f>
        <v>0</v>
      </c>
      <c r="E99" s="101">
        <f>E100+E101</f>
        <v>0</v>
      </c>
      <c r="F99" s="106"/>
      <c r="G99" s="101">
        <f>G100+G101</f>
        <v>0</v>
      </c>
      <c r="H99" s="101">
        <f>H100+H101</f>
        <v>0</v>
      </c>
      <c r="I99" s="101">
        <f>I100+I101</f>
        <v>0</v>
      </c>
      <c r="J99" s="101">
        <f>J100+J101</f>
        <v>0</v>
      </c>
      <c r="K99" s="103"/>
      <c r="L99" s="101">
        <f t="shared" si="5"/>
        <v>0</v>
      </c>
      <c r="M99" s="101">
        <f t="shared" si="19"/>
        <v>0</v>
      </c>
      <c r="N99" s="101">
        <f t="shared" si="2"/>
        <v>0</v>
      </c>
      <c r="O99" s="101">
        <f t="shared" si="3"/>
        <v>0</v>
      </c>
      <c r="P99" s="103"/>
    </row>
    <row r="100" spans="1:19" ht="13.8">
      <c r="A100" s="355">
        <v>24060300</v>
      </c>
      <c r="B100" s="354" t="s">
        <v>345</v>
      </c>
      <c r="C100" s="107">
        <v>0</v>
      </c>
      <c r="D100" s="107">
        <v>0</v>
      </c>
      <c r="E100" s="107"/>
      <c r="F100" s="106"/>
      <c r="G100" s="107">
        <v>0</v>
      </c>
      <c r="H100" s="107">
        <v>0</v>
      </c>
      <c r="I100" s="107">
        <v>0</v>
      </c>
      <c r="J100" s="107">
        <v>0</v>
      </c>
      <c r="K100" s="108"/>
      <c r="L100" s="101">
        <f t="shared" si="5"/>
        <v>0</v>
      </c>
      <c r="M100" s="101">
        <f t="shared" si="19"/>
        <v>0</v>
      </c>
      <c r="N100" s="101">
        <f t="shared" si="2"/>
        <v>0</v>
      </c>
      <c r="O100" s="101">
        <f t="shared" si="3"/>
        <v>0</v>
      </c>
      <c r="P100" s="103"/>
      <c r="R100" s="58"/>
    </row>
    <row r="101" spans="1:19" ht="49.2" hidden="1" customHeight="1">
      <c r="A101" s="355">
        <v>24062100</v>
      </c>
      <c r="B101" s="354" t="s">
        <v>346</v>
      </c>
      <c r="C101" s="107"/>
      <c r="D101" s="107"/>
      <c r="E101" s="107"/>
      <c r="F101" s="106"/>
      <c r="G101" s="107"/>
      <c r="H101" s="107"/>
      <c r="I101" s="107"/>
      <c r="J101" s="107"/>
      <c r="K101" s="108"/>
      <c r="L101" s="101">
        <f t="shared" si="5"/>
        <v>0</v>
      </c>
      <c r="M101" s="101">
        <f t="shared" si="19"/>
        <v>0</v>
      </c>
      <c r="N101" s="101">
        <f t="shared" si="2"/>
        <v>0</v>
      </c>
      <c r="O101" s="101">
        <f t="shared" si="3"/>
        <v>0</v>
      </c>
      <c r="P101" s="103"/>
    </row>
    <row r="102" spans="1:19" s="24" customFormat="1" ht="25.5" hidden="1" customHeight="1">
      <c r="A102" s="356">
        <v>24110000</v>
      </c>
      <c r="B102" s="357" t="s">
        <v>347</v>
      </c>
      <c r="C102" s="101">
        <f t="shared" ref="C102:J102" si="21">C103</f>
        <v>0</v>
      </c>
      <c r="D102" s="101">
        <f t="shared" si="21"/>
        <v>0</v>
      </c>
      <c r="E102" s="101">
        <f t="shared" si="21"/>
        <v>0</v>
      </c>
      <c r="F102" s="101"/>
      <c r="G102" s="101">
        <f t="shared" si="21"/>
        <v>0</v>
      </c>
      <c r="H102" s="101">
        <f t="shared" si="21"/>
        <v>0</v>
      </c>
      <c r="I102" s="101">
        <f t="shared" si="21"/>
        <v>0</v>
      </c>
      <c r="J102" s="101">
        <f t="shared" si="21"/>
        <v>0</v>
      </c>
      <c r="K102" s="103"/>
      <c r="L102" s="101">
        <f t="shared" si="5"/>
        <v>0</v>
      </c>
      <c r="M102" s="101">
        <f t="shared" si="19"/>
        <v>0</v>
      </c>
      <c r="N102" s="101">
        <f t="shared" si="2"/>
        <v>0</v>
      </c>
      <c r="O102" s="101">
        <f t="shared" si="3"/>
        <v>0</v>
      </c>
      <c r="P102" s="103"/>
    </row>
    <row r="103" spans="1:19" ht="63" hidden="1" customHeight="1">
      <c r="A103" s="355">
        <v>24110900</v>
      </c>
      <c r="B103" s="354" t="s">
        <v>348</v>
      </c>
      <c r="C103" s="107"/>
      <c r="D103" s="107"/>
      <c r="E103" s="107"/>
      <c r="F103" s="106"/>
      <c r="G103" s="107"/>
      <c r="H103" s="107"/>
      <c r="I103" s="107"/>
      <c r="J103" s="107"/>
      <c r="K103" s="108"/>
      <c r="L103" s="101">
        <f t="shared" si="5"/>
        <v>0</v>
      </c>
      <c r="M103" s="101">
        <f t="shared" si="19"/>
        <v>0</v>
      </c>
      <c r="N103" s="101">
        <f t="shared" si="2"/>
        <v>0</v>
      </c>
      <c r="O103" s="101">
        <f t="shared" si="3"/>
        <v>0</v>
      </c>
      <c r="P103" s="103"/>
    </row>
    <row r="104" spans="1:19" ht="19.5" customHeight="1">
      <c r="A104" s="356">
        <v>25000000</v>
      </c>
      <c r="B104" s="357" t="s">
        <v>349</v>
      </c>
      <c r="C104" s="101">
        <f>C105+C110</f>
        <v>0</v>
      </c>
      <c r="D104" s="101">
        <f t="shared" ref="D104:J104" si="22">D105+D110</f>
        <v>0</v>
      </c>
      <c r="E104" s="101">
        <f t="shared" si="22"/>
        <v>0</v>
      </c>
      <c r="F104" s="101"/>
      <c r="G104" s="101">
        <f t="shared" si="22"/>
        <v>2500</v>
      </c>
      <c r="H104" s="101">
        <f>H105+H110</f>
        <v>2500</v>
      </c>
      <c r="I104" s="101">
        <f>I105+I110</f>
        <v>2500</v>
      </c>
      <c r="J104" s="101">
        <f t="shared" si="22"/>
        <v>1528.5</v>
      </c>
      <c r="K104" s="103">
        <f>J104/I104*100</f>
        <v>61.140000000000008</v>
      </c>
      <c r="L104" s="101">
        <f t="shared" si="5"/>
        <v>2500</v>
      </c>
      <c r="M104" s="101">
        <f t="shared" si="19"/>
        <v>2500</v>
      </c>
      <c r="N104" s="101">
        <f t="shared" si="2"/>
        <v>2500</v>
      </c>
      <c r="O104" s="101">
        <f t="shared" si="3"/>
        <v>1528.5</v>
      </c>
      <c r="P104" s="103">
        <f t="shared" si="4"/>
        <v>61.140000000000008</v>
      </c>
    </row>
    <row r="105" spans="1:19" ht="41.4">
      <c r="A105" s="356">
        <v>25010000</v>
      </c>
      <c r="B105" s="359" t="s">
        <v>229</v>
      </c>
      <c r="C105" s="101">
        <f>SUM(C106:C109)</f>
        <v>0</v>
      </c>
      <c r="D105" s="101">
        <f t="shared" ref="D105:J105" si="23">SUM(D106:D109)</f>
        <v>0</v>
      </c>
      <c r="E105" s="101">
        <f t="shared" si="23"/>
        <v>0</v>
      </c>
      <c r="F105" s="101"/>
      <c r="G105" s="101">
        <f t="shared" si="23"/>
        <v>2500</v>
      </c>
      <c r="H105" s="101">
        <f>SUM(H106:H109)</f>
        <v>2500</v>
      </c>
      <c r="I105" s="101">
        <f>SUM(I106:I109)</f>
        <v>2500</v>
      </c>
      <c r="J105" s="110">
        <f t="shared" si="23"/>
        <v>1528.5</v>
      </c>
      <c r="K105" s="103">
        <f>J105/I105*100</f>
        <v>61.140000000000008</v>
      </c>
      <c r="L105" s="101">
        <f t="shared" si="5"/>
        <v>2500</v>
      </c>
      <c r="M105" s="101">
        <f t="shared" si="19"/>
        <v>2500</v>
      </c>
      <c r="N105" s="101">
        <f t="shared" si="2"/>
        <v>2500</v>
      </c>
      <c r="O105" s="101">
        <f t="shared" si="3"/>
        <v>1528.5</v>
      </c>
      <c r="P105" s="103">
        <f t="shared" si="4"/>
        <v>61.140000000000008</v>
      </c>
    </row>
    <row r="106" spans="1:19" s="24" customFormat="1" ht="38.25" hidden="1" customHeight="1">
      <c r="A106" s="355">
        <v>25010100</v>
      </c>
      <c r="B106" s="262" t="s">
        <v>230</v>
      </c>
      <c r="C106" s="101"/>
      <c r="D106" s="101"/>
      <c r="E106" s="101"/>
      <c r="F106" s="102"/>
      <c r="G106" s="107"/>
      <c r="H106" s="107"/>
      <c r="I106" s="107"/>
      <c r="J106" s="111"/>
      <c r="K106" s="108"/>
      <c r="L106" s="101">
        <f t="shared" si="5"/>
        <v>0</v>
      </c>
      <c r="M106" s="101">
        <f t="shared" si="19"/>
        <v>0</v>
      </c>
      <c r="N106" s="101">
        <f t="shared" si="2"/>
        <v>0</v>
      </c>
      <c r="O106" s="101">
        <f t="shared" si="3"/>
        <v>0</v>
      </c>
      <c r="P106" s="103"/>
      <c r="Q106" s="34"/>
      <c r="R106" s="59"/>
      <c r="S106" s="61"/>
    </row>
    <row r="107" spans="1:19" s="24" customFormat="1" ht="27.6" hidden="1">
      <c r="A107" s="362">
        <v>25010200</v>
      </c>
      <c r="B107" s="363" t="s">
        <v>231</v>
      </c>
      <c r="C107" s="101"/>
      <c r="D107" s="101"/>
      <c r="E107" s="101"/>
      <c r="F107" s="102"/>
      <c r="G107" s="107"/>
      <c r="H107" s="107"/>
      <c r="I107" s="107"/>
      <c r="J107" s="111"/>
      <c r="K107" s="108"/>
      <c r="L107" s="101">
        <f t="shared" si="5"/>
        <v>0</v>
      </c>
      <c r="M107" s="101">
        <f t="shared" si="19"/>
        <v>0</v>
      </c>
      <c r="N107" s="101">
        <f t="shared" si="2"/>
        <v>0</v>
      </c>
      <c r="O107" s="101">
        <f t="shared" si="3"/>
        <v>0</v>
      </c>
      <c r="P107" s="103"/>
      <c r="Q107" s="34"/>
      <c r="R107" s="59"/>
      <c r="S107" s="61"/>
    </row>
    <row r="108" spans="1:19" ht="12.6" customHeight="1">
      <c r="A108" s="362">
        <v>25010300</v>
      </c>
      <c r="B108" s="363" t="s">
        <v>232</v>
      </c>
      <c r="C108" s="107"/>
      <c r="D108" s="107"/>
      <c r="E108" s="107"/>
      <c r="F108" s="106"/>
      <c r="G108" s="107">
        <v>2500</v>
      </c>
      <c r="H108" s="107">
        <v>2500</v>
      </c>
      <c r="I108" s="107">
        <v>2500</v>
      </c>
      <c r="J108" s="111">
        <v>1528.5</v>
      </c>
      <c r="K108" s="108">
        <f>J108/I108*100</f>
        <v>61.140000000000008</v>
      </c>
      <c r="L108" s="101">
        <f t="shared" si="5"/>
        <v>2500</v>
      </c>
      <c r="M108" s="101">
        <f t="shared" si="19"/>
        <v>2500</v>
      </c>
      <c r="N108" s="101">
        <f t="shared" si="2"/>
        <v>2500</v>
      </c>
      <c r="O108" s="101">
        <f t="shared" si="3"/>
        <v>1528.5</v>
      </c>
      <c r="P108" s="103">
        <f t="shared" si="4"/>
        <v>61.140000000000008</v>
      </c>
      <c r="Q108" s="35"/>
      <c r="R108" s="59"/>
      <c r="S108" s="61"/>
    </row>
    <row r="109" spans="1:19" ht="1.95" hidden="1" customHeight="1">
      <c r="A109" s="362">
        <v>25010400</v>
      </c>
      <c r="B109" s="363" t="s">
        <v>233</v>
      </c>
      <c r="C109" s="107"/>
      <c r="D109" s="107"/>
      <c r="E109" s="107"/>
      <c r="F109" s="106"/>
      <c r="G109" s="107"/>
      <c r="H109" s="107"/>
      <c r="I109" s="107"/>
      <c r="J109" s="111"/>
      <c r="K109" s="108" t="e">
        <f t="shared" ref="K109:K120" si="24">J109/I109*100</f>
        <v>#DIV/0!</v>
      </c>
      <c r="L109" s="101">
        <f t="shared" si="5"/>
        <v>0</v>
      </c>
      <c r="M109" s="101">
        <f t="shared" si="19"/>
        <v>0</v>
      </c>
      <c r="N109" s="101">
        <f t="shared" si="2"/>
        <v>0</v>
      </c>
      <c r="O109" s="101">
        <f t="shared" si="3"/>
        <v>0</v>
      </c>
      <c r="P109" s="103" t="e">
        <f t="shared" si="4"/>
        <v>#DIV/0!</v>
      </c>
      <c r="Q109" s="35"/>
      <c r="R109" s="59"/>
      <c r="S109" s="61"/>
    </row>
    <row r="110" spans="1:19" s="24" customFormat="1" ht="27.6" hidden="1">
      <c r="A110" s="364">
        <v>25020000</v>
      </c>
      <c r="B110" s="365" t="s">
        <v>32</v>
      </c>
      <c r="C110" s="101">
        <f t="shared" ref="C110:J110" si="25">C112+C111</f>
        <v>0</v>
      </c>
      <c r="D110" s="101">
        <f t="shared" si="25"/>
        <v>0</v>
      </c>
      <c r="E110" s="101">
        <f t="shared" si="25"/>
        <v>0</v>
      </c>
      <c r="F110" s="101">
        <f t="shared" si="25"/>
        <v>0</v>
      </c>
      <c r="G110" s="101">
        <f t="shared" si="25"/>
        <v>0</v>
      </c>
      <c r="H110" s="101">
        <f t="shared" si="25"/>
        <v>0</v>
      </c>
      <c r="I110" s="101">
        <f t="shared" si="25"/>
        <v>0</v>
      </c>
      <c r="J110" s="101">
        <f t="shared" si="25"/>
        <v>0</v>
      </c>
      <c r="K110" s="108" t="e">
        <f t="shared" si="24"/>
        <v>#DIV/0!</v>
      </c>
      <c r="L110" s="101">
        <f t="shared" si="5"/>
        <v>0</v>
      </c>
      <c r="M110" s="101">
        <f t="shared" si="19"/>
        <v>0</v>
      </c>
      <c r="N110" s="101">
        <f t="shared" si="2"/>
        <v>0</v>
      </c>
      <c r="O110" s="101">
        <f t="shared" si="3"/>
        <v>0</v>
      </c>
      <c r="P110" s="103" t="e">
        <f t="shared" si="4"/>
        <v>#DIV/0!</v>
      </c>
      <c r="R110" s="59"/>
      <c r="S110" s="61"/>
    </row>
    <row r="111" spans="1:19" s="24" customFormat="1" ht="13.8" hidden="1">
      <c r="A111" s="362">
        <v>25020100</v>
      </c>
      <c r="B111" s="363" t="s">
        <v>240</v>
      </c>
      <c r="C111" s="101"/>
      <c r="D111" s="101"/>
      <c r="E111" s="101"/>
      <c r="F111" s="101"/>
      <c r="G111" s="101"/>
      <c r="H111" s="101"/>
      <c r="I111" s="107"/>
      <c r="J111" s="111"/>
      <c r="K111" s="108" t="e">
        <f t="shared" si="24"/>
        <v>#DIV/0!</v>
      </c>
      <c r="L111" s="101">
        <f t="shared" si="5"/>
        <v>0</v>
      </c>
      <c r="M111" s="101">
        <f t="shared" si="19"/>
        <v>0</v>
      </c>
      <c r="N111" s="101">
        <f t="shared" si="2"/>
        <v>0</v>
      </c>
      <c r="O111" s="101">
        <f t="shared" si="3"/>
        <v>0</v>
      </c>
      <c r="P111" s="103" t="e">
        <f t="shared" si="4"/>
        <v>#DIV/0!</v>
      </c>
      <c r="R111" s="59"/>
      <c r="S111" s="61"/>
    </row>
    <row r="112" spans="1:19" ht="24.75" hidden="1" customHeight="1">
      <c r="A112" s="362">
        <v>25020200</v>
      </c>
      <c r="B112" s="363" t="s">
        <v>234</v>
      </c>
      <c r="C112" s="107"/>
      <c r="D112" s="107"/>
      <c r="E112" s="107"/>
      <c r="F112" s="106"/>
      <c r="G112" s="107"/>
      <c r="H112" s="107"/>
      <c r="I112" s="107"/>
      <c r="J112" s="111"/>
      <c r="K112" s="108" t="e">
        <f t="shared" si="24"/>
        <v>#DIV/0!</v>
      </c>
      <c r="L112" s="101">
        <f t="shared" si="5"/>
        <v>0</v>
      </c>
      <c r="M112" s="101">
        <f t="shared" si="19"/>
        <v>0</v>
      </c>
      <c r="N112" s="101">
        <f t="shared" si="2"/>
        <v>0</v>
      </c>
      <c r="O112" s="101">
        <f t="shared" si="3"/>
        <v>0</v>
      </c>
      <c r="P112" s="103" t="e">
        <f t="shared" si="4"/>
        <v>#DIV/0!</v>
      </c>
      <c r="R112" s="59"/>
      <c r="S112" s="61"/>
    </row>
    <row r="113" spans="1:18" ht="20.25" hidden="1" customHeight="1">
      <c r="A113" s="364">
        <v>30000000</v>
      </c>
      <c r="B113" s="366" t="s">
        <v>350</v>
      </c>
      <c r="C113" s="101">
        <f>C114</f>
        <v>0</v>
      </c>
      <c r="D113" s="101">
        <f>D114</f>
        <v>0</v>
      </c>
      <c r="E113" s="101">
        <f>E114</f>
        <v>0</v>
      </c>
      <c r="F113" s="101"/>
      <c r="G113" s="101">
        <f>G114+G116</f>
        <v>0</v>
      </c>
      <c r="H113" s="101">
        <f>H114+H116</f>
        <v>0</v>
      </c>
      <c r="I113" s="101">
        <f>I114+I116</f>
        <v>0</v>
      </c>
      <c r="J113" s="101">
        <f>J114+J116</f>
        <v>0</v>
      </c>
      <c r="K113" s="108" t="e">
        <f t="shared" si="24"/>
        <v>#DIV/0!</v>
      </c>
      <c r="L113" s="101">
        <f t="shared" si="5"/>
        <v>0</v>
      </c>
      <c r="M113" s="101">
        <f t="shared" si="19"/>
        <v>0</v>
      </c>
      <c r="N113" s="101">
        <f t="shared" si="2"/>
        <v>0</v>
      </c>
      <c r="O113" s="101">
        <f t="shared" si="3"/>
        <v>0</v>
      </c>
      <c r="P113" s="103" t="e">
        <f t="shared" si="4"/>
        <v>#DIV/0!</v>
      </c>
    </row>
    <row r="114" spans="1:18" ht="25.5" hidden="1" customHeight="1">
      <c r="A114" s="362">
        <v>31000000</v>
      </c>
      <c r="B114" s="367" t="s">
        <v>35</v>
      </c>
      <c r="C114" s="107"/>
      <c r="D114" s="107"/>
      <c r="E114" s="107"/>
      <c r="F114" s="106"/>
      <c r="G114" s="107"/>
      <c r="H114" s="107"/>
      <c r="I114" s="107"/>
      <c r="J114" s="107"/>
      <c r="K114" s="108" t="e">
        <f t="shared" si="24"/>
        <v>#DIV/0!</v>
      </c>
      <c r="L114" s="101">
        <f t="shared" ref="L114:L120" si="26">C114+G114</f>
        <v>0</v>
      </c>
      <c r="M114" s="101">
        <f t="shared" si="19"/>
        <v>0</v>
      </c>
      <c r="N114" s="101">
        <f t="shared" ref="N114:O120" si="27">D114+I114</f>
        <v>0</v>
      </c>
      <c r="O114" s="101">
        <f t="shared" si="27"/>
        <v>0</v>
      </c>
      <c r="P114" s="103" t="e">
        <f t="shared" ref="P114:P120" si="28">O114/N114*100</f>
        <v>#DIV/0!</v>
      </c>
    </row>
    <row r="115" spans="1:18" ht="42.75" hidden="1" customHeight="1">
      <c r="A115" s="362">
        <v>31030000</v>
      </c>
      <c r="B115" s="367" t="s">
        <v>34</v>
      </c>
      <c r="C115" s="107"/>
      <c r="D115" s="107"/>
      <c r="E115" s="107"/>
      <c r="F115" s="106"/>
      <c r="G115" s="107">
        <v>0</v>
      </c>
      <c r="H115" s="107"/>
      <c r="I115" s="107"/>
      <c r="J115" s="107"/>
      <c r="K115" s="108" t="e">
        <f t="shared" si="24"/>
        <v>#DIV/0!</v>
      </c>
      <c r="L115" s="101">
        <f t="shared" si="26"/>
        <v>0</v>
      </c>
      <c r="M115" s="101">
        <f t="shared" si="19"/>
        <v>0</v>
      </c>
      <c r="N115" s="101">
        <f t="shared" si="27"/>
        <v>0</v>
      </c>
      <c r="O115" s="101">
        <f t="shared" si="27"/>
        <v>0</v>
      </c>
      <c r="P115" s="103" t="e">
        <f t="shared" si="28"/>
        <v>#DIV/0!</v>
      </c>
    </row>
    <row r="116" spans="1:18" ht="24.75" hidden="1" customHeight="1">
      <c r="A116" s="362">
        <v>33010000</v>
      </c>
      <c r="B116" s="368" t="s">
        <v>277</v>
      </c>
      <c r="C116" s="107"/>
      <c r="D116" s="107"/>
      <c r="E116" s="107"/>
      <c r="F116" s="106"/>
      <c r="G116" s="107">
        <v>0</v>
      </c>
      <c r="H116" s="107"/>
      <c r="I116" s="107"/>
      <c r="J116" s="107"/>
      <c r="K116" s="108" t="e">
        <f t="shared" si="24"/>
        <v>#DIV/0!</v>
      </c>
      <c r="L116" s="101">
        <f t="shared" si="26"/>
        <v>0</v>
      </c>
      <c r="M116" s="101">
        <f t="shared" si="19"/>
        <v>0</v>
      </c>
      <c r="N116" s="101">
        <f t="shared" si="27"/>
        <v>0</v>
      </c>
      <c r="O116" s="101">
        <f t="shared" si="27"/>
        <v>0</v>
      </c>
      <c r="P116" s="103" t="e">
        <f t="shared" si="28"/>
        <v>#DIV/0!</v>
      </c>
    </row>
    <row r="117" spans="1:18" ht="24" hidden="1" customHeight="1">
      <c r="A117" s="362">
        <v>33010400</v>
      </c>
      <c r="B117" s="368" t="s">
        <v>285</v>
      </c>
      <c r="C117" s="107"/>
      <c r="D117" s="107"/>
      <c r="E117" s="107"/>
      <c r="F117" s="106"/>
      <c r="G117" s="107"/>
      <c r="H117" s="107"/>
      <c r="I117" s="107"/>
      <c r="J117" s="107"/>
      <c r="K117" s="108" t="e">
        <f t="shared" si="24"/>
        <v>#DIV/0!</v>
      </c>
      <c r="L117" s="101">
        <f t="shared" si="26"/>
        <v>0</v>
      </c>
      <c r="M117" s="101">
        <f t="shared" si="19"/>
        <v>0</v>
      </c>
      <c r="N117" s="101">
        <f t="shared" si="27"/>
        <v>0</v>
      </c>
      <c r="O117" s="101">
        <f t="shared" si="27"/>
        <v>0</v>
      </c>
      <c r="P117" s="103" t="e">
        <f t="shared" si="28"/>
        <v>#DIV/0!</v>
      </c>
    </row>
    <row r="118" spans="1:18" ht="31.95" customHeight="1">
      <c r="A118" s="356">
        <v>30000000</v>
      </c>
      <c r="B118" s="357" t="s">
        <v>463</v>
      </c>
      <c r="C118" s="107"/>
      <c r="D118" s="107"/>
      <c r="E118" s="107"/>
      <c r="F118" s="106"/>
      <c r="G118" s="101">
        <f>G119</f>
        <v>46000</v>
      </c>
      <c r="H118" s="101">
        <f>H119</f>
        <v>46000</v>
      </c>
      <c r="I118" s="101">
        <f>I119</f>
        <v>46000</v>
      </c>
      <c r="J118" s="101">
        <v>86808</v>
      </c>
      <c r="K118" s="108">
        <f t="shared" si="24"/>
        <v>188.71304347826089</v>
      </c>
      <c r="L118" s="101">
        <f t="shared" si="26"/>
        <v>46000</v>
      </c>
      <c r="M118" s="101">
        <f t="shared" si="19"/>
        <v>46000</v>
      </c>
      <c r="N118" s="101">
        <f t="shared" si="27"/>
        <v>46000</v>
      </c>
      <c r="O118" s="101">
        <f t="shared" si="27"/>
        <v>86808</v>
      </c>
      <c r="P118" s="103">
        <f t="shared" si="28"/>
        <v>188.71304347826089</v>
      </c>
    </row>
    <row r="119" spans="1:18" ht="24" customHeight="1">
      <c r="A119" s="362">
        <v>33010000</v>
      </c>
      <c r="B119" s="368" t="s">
        <v>277</v>
      </c>
      <c r="C119" s="107"/>
      <c r="D119" s="107"/>
      <c r="E119" s="107"/>
      <c r="F119" s="106"/>
      <c r="G119" s="107">
        <v>46000</v>
      </c>
      <c r="H119" s="107">
        <v>46000</v>
      </c>
      <c r="I119" s="107">
        <v>46000</v>
      </c>
      <c r="J119" s="107">
        <v>86808</v>
      </c>
      <c r="K119" s="108">
        <f t="shared" si="24"/>
        <v>188.71304347826089</v>
      </c>
      <c r="L119" s="101">
        <f t="shared" si="26"/>
        <v>46000</v>
      </c>
      <c r="M119" s="101">
        <f t="shared" si="19"/>
        <v>46000</v>
      </c>
      <c r="N119" s="101">
        <f t="shared" si="27"/>
        <v>46000</v>
      </c>
      <c r="O119" s="101">
        <f t="shared" si="27"/>
        <v>86808</v>
      </c>
      <c r="P119" s="103">
        <f t="shared" si="28"/>
        <v>188.71304347826089</v>
      </c>
    </row>
    <row r="120" spans="1:18" ht="29.4" customHeight="1">
      <c r="A120" s="362">
        <v>33010100</v>
      </c>
      <c r="B120" s="368" t="s">
        <v>464</v>
      </c>
      <c r="C120" s="107"/>
      <c r="D120" s="107"/>
      <c r="E120" s="107"/>
      <c r="F120" s="106"/>
      <c r="G120" s="107">
        <v>46000</v>
      </c>
      <c r="H120" s="107">
        <v>46000</v>
      </c>
      <c r="I120" s="107">
        <f>46000</f>
        <v>46000</v>
      </c>
      <c r="J120" s="107">
        <v>86808</v>
      </c>
      <c r="K120" s="108">
        <f t="shared" si="24"/>
        <v>188.71304347826089</v>
      </c>
      <c r="L120" s="101">
        <f t="shared" si="26"/>
        <v>46000</v>
      </c>
      <c r="M120" s="101">
        <f t="shared" si="19"/>
        <v>46000</v>
      </c>
      <c r="N120" s="101">
        <f t="shared" si="27"/>
        <v>46000</v>
      </c>
      <c r="O120" s="101">
        <f t="shared" si="27"/>
        <v>86808</v>
      </c>
      <c r="P120" s="103">
        <f t="shared" si="28"/>
        <v>188.71304347826089</v>
      </c>
    </row>
    <row r="121" spans="1:18" ht="24" hidden="1" customHeight="1">
      <c r="A121" s="362"/>
      <c r="B121" s="368"/>
      <c r="C121" s="107"/>
      <c r="D121" s="107"/>
      <c r="E121" s="107"/>
      <c r="F121" s="106"/>
      <c r="G121" s="107"/>
      <c r="H121" s="107"/>
      <c r="I121" s="107"/>
      <c r="J121" s="107"/>
      <c r="K121" s="108"/>
      <c r="L121" s="101"/>
      <c r="M121" s="101"/>
      <c r="N121" s="101"/>
      <c r="O121" s="101"/>
      <c r="P121" s="103"/>
    </row>
    <row r="122" spans="1:18" ht="21" customHeight="1">
      <c r="A122" s="362"/>
      <c r="B122" s="366" t="s">
        <v>351</v>
      </c>
      <c r="C122" s="101">
        <f>C31+C83+C113</f>
        <v>1654050</v>
      </c>
      <c r="D122" s="101">
        <f>D31+D83+D113</f>
        <v>1654050</v>
      </c>
      <c r="E122" s="101">
        <f>E31+E83+E113+E94</f>
        <v>1722066.74</v>
      </c>
      <c r="F122" s="102">
        <f>E122/D122*100</f>
        <v>104.1121332486926</v>
      </c>
      <c r="G122" s="101">
        <f>G118+G104</f>
        <v>48500</v>
      </c>
      <c r="H122" s="101">
        <f>H118+H104</f>
        <v>48500</v>
      </c>
      <c r="I122" s="101">
        <f>I118+I104</f>
        <v>48500</v>
      </c>
      <c r="J122" s="101">
        <f>J118+J104+I80</f>
        <v>88754.48</v>
      </c>
      <c r="K122" s="108">
        <f>J122/I122*100</f>
        <v>182.99892783505155</v>
      </c>
      <c r="L122" s="101">
        <f>C122+G122</f>
        <v>1702550</v>
      </c>
      <c r="M122" s="101">
        <f>D122+H122</f>
        <v>1702550</v>
      </c>
      <c r="N122" s="101">
        <f>D122+I122</f>
        <v>1702550</v>
      </c>
      <c r="O122" s="101">
        <f>E122+J122</f>
        <v>1810821.22</v>
      </c>
      <c r="P122" s="103">
        <f t="shared" ref="P122:P158" si="29">O122/N122*100</f>
        <v>106.35935625972806</v>
      </c>
      <c r="R122" s="60"/>
    </row>
    <row r="123" spans="1:18" ht="17.25" customHeight="1">
      <c r="A123" s="364">
        <v>40000000</v>
      </c>
      <c r="B123" s="366" t="s">
        <v>352</v>
      </c>
      <c r="C123" s="101">
        <f>C124</f>
        <v>1440000</v>
      </c>
      <c r="D123" s="101">
        <f>D124</f>
        <v>1440000</v>
      </c>
      <c r="E123" s="101">
        <f>E124</f>
        <v>1440000</v>
      </c>
      <c r="F123" s="102">
        <f>E123/D123*100</f>
        <v>100</v>
      </c>
      <c r="G123" s="101">
        <f>G124</f>
        <v>0</v>
      </c>
      <c r="H123" s="101">
        <f>H124</f>
        <v>0</v>
      </c>
      <c r="I123" s="101">
        <f>I124</f>
        <v>0</v>
      </c>
      <c r="J123" s="101">
        <f>J124</f>
        <v>0</v>
      </c>
      <c r="K123" s="108"/>
      <c r="L123" s="101">
        <f>C123+G123</f>
        <v>1440000</v>
      </c>
      <c r="M123" s="101">
        <f t="shared" ref="M123:M158" si="30">D123+H123</f>
        <v>1440000</v>
      </c>
      <c r="N123" s="101">
        <f t="shared" ref="N123:N158" si="31">D123+I123</f>
        <v>1440000</v>
      </c>
      <c r="O123" s="101">
        <f t="shared" ref="O123:O158" si="32">E123+J123</f>
        <v>1440000</v>
      </c>
      <c r="P123" s="103">
        <f t="shared" si="29"/>
        <v>100</v>
      </c>
    </row>
    <row r="124" spans="1:18" ht="19.2" customHeight="1">
      <c r="A124" s="364">
        <v>41000000</v>
      </c>
      <c r="B124" s="366" t="s">
        <v>9</v>
      </c>
      <c r="C124" s="101">
        <f>C127+C132+C137+C125</f>
        <v>1440000</v>
      </c>
      <c r="D124" s="101">
        <f>D132+D137</f>
        <v>1440000</v>
      </c>
      <c r="E124" s="101">
        <f>E127+E132+E137+E125</f>
        <v>1440000</v>
      </c>
      <c r="F124" s="102">
        <f>E124/D124*100</f>
        <v>100</v>
      </c>
      <c r="G124" s="101">
        <f>G127+G132+G137+G125</f>
        <v>0</v>
      </c>
      <c r="H124" s="101">
        <f>H127+H132+H137+H125</f>
        <v>0</v>
      </c>
      <c r="I124" s="101">
        <f>I127+I132+I137+I125</f>
        <v>0</v>
      </c>
      <c r="J124" s="101">
        <f>J127+J132+J137+J125</f>
        <v>0</v>
      </c>
      <c r="K124" s="108"/>
      <c r="L124" s="101">
        <f>C124+G124</f>
        <v>1440000</v>
      </c>
      <c r="M124" s="101">
        <f t="shared" si="30"/>
        <v>1440000</v>
      </c>
      <c r="N124" s="101">
        <f t="shared" si="31"/>
        <v>1440000</v>
      </c>
      <c r="O124" s="101">
        <f t="shared" si="32"/>
        <v>1440000</v>
      </c>
      <c r="P124" s="103">
        <f t="shared" si="29"/>
        <v>100</v>
      </c>
    </row>
    <row r="125" spans="1:18" ht="29.25" hidden="1" customHeight="1">
      <c r="A125" s="364">
        <v>41020000</v>
      </c>
      <c r="B125" s="366" t="s">
        <v>61</v>
      </c>
      <c r="C125" s="101"/>
      <c r="D125" s="101"/>
      <c r="E125" s="101"/>
      <c r="F125" s="102"/>
      <c r="G125" s="101"/>
      <c r="H125" s="101"/>
      <c r="I125" s="101"/>
      <c r="J125" s="101"/>
      <c r="K125" s="108"/>
      <c r="L125" s="101"/>
      <c r="M125" s="101"/>
      <c r="N125" s="101"/>
      <c r="O125" s="101"/>
      <c r="P125" s="103"/>
    </row>
    <row r="126" spans="1:18" ht="17.25" hidden="1" customHeight="1">
      <c r="A126" s="364">
        <v>41020100</v>
      </c>
      <c r="B126" s="366" t="s">
        <v>62</v>
      </c>
      <c r="C126" s="101"/>
      <c r="D126" s="101"/>
      <c r="E126" s="101"/>
      <c r="F126" s="102"/>
      <c r="G126" s="101"/>
      <c r="H126" s="101"/>
      <c r="I126" s="101"/>
      <c r="J126" s="101"/>
      <c r="K126" s="108"/>
      <c r="L126" s="101"/>
      <c r="M126" s="101"/>
      <c r="N126" s="101"/>
      <c r="O126" s="101"/>
      <c r="P126" s="103"/>
    </row>
    <row r="127" spans="1:18" ht="27" hidden="1" customHeight="1">
      <c r="A127" s="369">
        <v>41030000</v>
      </c>
      <c r="B127" s="370" t="s">
        <v>10</v>
      </c>
      <c r="C127" s="101"/>
      <c r="D127" s="101">
        <f>D128+D131+D129+D130</f>
        <v>0</v>
      </c>
      <c r="E127" s="101">
        <f>E128+E131+E129+E130</f>
        <v>0</v>
      </c>
      <c r="F127" s="101" t="e">
        <f>F129+F130</f>
        <v>#DIV/0!</v>
      </c>
      <c r="G127" s="101">
        <f>G129+G130</f>
        <v>0</v>
      </c>
      <c r="H127" s="101">
        <f>H129+H130</f>
        <v>0</v>
      </c>
      <c r="I127" s="101">
        <f>I129+I130</f>
        <v>0</v>
      </c>
      <c r="J127" s="101">
        <f>J129+J130</f>
        <v>0</v>
      </c>
      <c r="K127" s="108"/>
      <c r="L127" s="101"/>
      <c r="M127" s="101">
        <f t="shared" si="30"/>
        <v>0</v>
      </c>
      <c r="N127" s="101">
        <f t="shared" si="31"/>
        <v>0</v>
      </c>
      <c r="O127" s="101">
        <f t="shared" si="32"/>
        <v>0</v>
      </c>
      <c r="P127" s="103" t="e">
        <f t="shared" si="29"/>
        <v>#DIV/0!</v>
      </c>
    </row>
    <row r="128" spans="1:18" ht="67.5" hidden="1" customHeight="1">
      <c r="A128" s="371">
        <v>41030400</v>
      </c>
      <c r="B128" s="372" t="s">
        <v>43</v>
      </c>
      <c r="C128" s="101"/>
      <c r="D128" s="107"/>
      <c r="E128" s="107"/>
      <c r="F128" s="106" t="e">
        <f t="shared" ref="F128:F137" si="33">E128/D128*100</f>
        <v>#DIV/0!</v>
      </c>
      <c r="G128" s="101"/>
      <c r="H128" s="101"/>
      <c r="I128" s="101"/>
      <c r="J128" s="101"/>
      <c r="K128" s="108"/>
      <c r="L128" s="101"/>
      <c r="M128" s="101">
        <f t="shared" si="30"/>
        <v>0</v>
      </c>
      <c r="N128" s="101">
        <f t="shared" si="31"/>
        <v>0</v>
      </c>
      <c r="O128" s="101">
        <f t="shared" si="32"/>
        <v>0</v>
      </c>
      <c r="P128" s="103" t="e">
        <f t="shared" si="29"/>
        <v>#DIV/0!</v>
      </c>
    </row>
    <row r="129" spans="1:19" ht="26.25" hidden="1" customHeight="1">
      <c r="A129" s="373">
        <v>41033900</v>
      </c>
      <c r="B129" s="374" t="s">
        <v>293</v>
      </c>
      <c r="C129" s="107"/>
      <c r="D129" s="107"/>
      <c r="E129" s="107"/>
      <c r="F129" s="102" t="e">
        <f t="shared" si="33"/>
        <v>#DIV/0!</v>
      </c>
      <c r="G129" s="101"/>
      <c r="H129" s="101"/>
      <c r="I129" s="101"/>
      <c r="J129" s="101"/>
      <c r="K129" s="108"/>
      <c r="L129" s="101"/>
      <c r="M129" s="101">
        <f t="shared" si="30"/>
        <v>0</v>
      </c>
      <c r="N129" s="101">
        <f t="shared" si="31"/>
        <v>0</v>
      </c>
      <c r="O129" s="101">
        <f t="shared" si="32"/>
        <v>0</v>
      </c>
      <c r="P129" s="103" t="e">
        <f t="shared" si="29"/>
        <v>#DIV/0!</v>
      </c>
    </row>
    <row r="130" spans="1:19" ht="30.75" hidden="1" customHeight="1">
      <c r="A130" s="373">
        <v>41034200</v>
      </c>
      <c r="B130" s="374" t="s">
        <v>294</v>
      </c>
      <c r="C130" s="107"/>
      <c r="D130" s="107"/>
      <c r="E130" s="107"/>
      <c r="F130" s="102" t="e">
        <f t="shared" si="33"/>
        <v>#DIV/0!</v>
      </c>
      <c r="G130" s="101"/>
      <c r="H130" s="101"/>
      <c r="I130" s="101"/>
      <c r="J130" s="101"/>
      <c r="K130" s="108"/>
      <c r="L130" s="101"/>
      <c r="M130" s="101">
        <f t="shared" si="30"/>
        <v>0</v>
      </c>
      <c r="N130" s="101">
        <f t="shared" si="31"/>
        <v>0</v>
      </c>
      <c r="O130" s="101">
        <f t="shared" si="32"/>
        <v>0</v>
      </c>
      <c r="P130" s="103" t="e">
        <f t="shared" si="29"/>
        <v>#DIV/0!</v>
      </c>
    </row>
    <row r="131" spans="1:19" ht="45" hidden="1" customHeight="1">
      <c r="A131" s="373">
        <v>41034500</v>
      </c>
      <c r="B131" s="375" t="s">
        <v>302</v>
      </c>
      <c r="C131" s="107"/>
      <c r="D131" s="107"/>
      <c r="E131" s="107"/>
      <c r="F131" s="102" t="e">
        <f t="shared" si="33"/>
        <v>#DIV/0!</v>
      </c>
      <c r="G131" s="101"/>
      <c r="H131" s="101"/>
      <c r="I131" s="101"/>
      <c r="J131" s="101"/>
      <c r="K131" s="108"/>
      <c r="L131" s="101"/>
      <c r="M131" s="101">
        <f t="shared" si="30"/>
        <v>0</v>
      </c>
      <c r="N131" s="101">
        <f t="shared" si="31"/>
        <v>0</v>
      </c>
      <c r="O131" s="101">
        <f t="shared" si="32"/>
        <v>0</v>
      </c>
      <c r="P131" s="103" t="e">
        <f t="shared" si="29"/>
        <v>#DIV/0!</v>
      </c>
    </row>
    <row r="132" spans="1:19" ht="30.75" hidden="1" customHeight="1">
      <c r="A132" s="369">
        <v>41000000</v>
      </c>
      <c r="B132" s="370" t="s">
        <v>9</v>
      </c>
      <c r="C132" s="101">
        <f t="shared" ref="C132:E132" si="34">C133</f>
        <v>0</v>
      </c>
      <c r="D132" s="101">
        <f t="shared" si="34"/>
        <v>0</v>
      </c>
      <c r="E132" s="101">
        <f t="shared" si="34"/>
        <v>0</v>
      </c>
      <c r="F132" s="102" t="e">
        <f t="shared" si="33"/>
        <v>#DIV/0!</v>
      </c>
      <c r="G132" s="101">
        <f>G135+G136+G134</f>
        <v>0</v>
      </c>
      <c r="H132" s="101">
        <f>H135+H136+H134</f>
        <v>0</v>
      </c>
      <c r="I132" s="101">
        <f>I135+I136+I134</f>
        <v>0</v>
      </c>
      <c r="J132" s="101">
        <f>J135+J136+J134</f>
        <v>0</v>
      </c>
      <c r="K132" s="108"/>
      <c r="L132" s="101">
        <f>C132+G132</f>
        <v>0</v>
      </c>
      <c r="M132" s="101">
        <f t="shared" si="30"/>
        <v>0</v>
      </c>
      <c r="N132" s="101">
        <f t="shared" si="31"/>
        <v>0</v>
      </c>
      <c r="O132" s="101">
        <f t="shared" si="32"/>
        <v>0</v>
      </c>
      <c r="P132" s="103" t="e">
        <f t="shared" si="29"/>
        <v>#DIV/0!</v>
      </c>
    </row>
    <row r="133" spans="1:19" ht="30.75" hidden="1" customHeight="1">
      <c r="A133" s="371">
        <v>41040000</v>
      </c>
      <c r="B133" s="372" t="s">
        <v>11</v>
      </c>
      <c r="C133" s="101"/>
      <c r="D133" s="107"/>
      <c r="E133" s="107"/>
      <c r="F133" s="106" t="e">
        <f t="shared" si="33"/>
        <v>#DIV/0!</v>
      </c>
      <c r="G133" s="101"/>
      <c r="H133" s="101"/>
      <c r="I133" s="101"/>
      <c r="J133" s="101"/>
      <c r="K133" s="108"/>
      <c r="L133" s="101">
        <f>C133+G133</f>
        <v>0</v>
      </c>
      <c r="M133" s="101">
        <f>M134</f>
        <v>0</v>
      </c>
      <c r="N133" s="101">
        <f>N134</f>
        <v>0</v>
      </c>
      <c r="O133" s="101">
        <f>O134</f>
        <v>0</v>
      </c>
      <c r="P133" s="103" t="e">
        <f t="shared" si="29"/>
        <v>#DIV/0!</v>
      </c>
    </row>
    <row r="134" spans="1:19" ht="25.5" hidden="1" customHeight="1">
      <c r="A134" s="373">
        <v>41040400</v>
      </c>
      <c r="B134" s="380" t="s">
        <v>383</v>
      </c>
      <c r="C134" s="101"/>
      <c r="D134" s="107"/>
      <c r="E134" s="107"/>
      <c r="F134" s="106" t="e">
        <f t="shared" si="33"/>
        <v>#DIV/0!</v>
      </c>
      <c r="G134" s="101"/>
      <c r="H134" s="101"/>
      <c r="I134" s="101"/>
      <c r="J134" s="101"/>
      <c r="K134" s="108"/>
      <c r="L134" s="101">
        <f>C134+G134</f>
        <v>0</v>
      </c>
      <c r="M134" s="101">
        <f t="shared" si="30"/>
        <v>0</v>
      </c>
      <c r="N134" s="101">
        <f t="shared" si="31"/>
        <v>0</v>
      </c>
      <c r="O134" s="101">
        <f t="shared" si="32"/>
        <v>0</v>
      </c>
      <c r="P134" s="103" t="e">
        <f t="shared" si="29"/>
        <v>#DIV/0!</v>
      </c>
    </row>
    <row r="135" spans="1:19" ht="71.25" hidden="1" customHeight="1">
      <c r="A135" s="373">
        <v>41040200</v>
      </c>
      <c r="B135" s="374" t="s">
        <v>12</v>
      </c>
      <c r="C135" s="107"/>
      <c r="D135" s="107"/>
      <c r="E135" s="107"/>
      <c r="F135" s="102" t="e">
        <f t="shared" si="33"/>
        <v>#DIV/0!</v>
      </c>
      <c r="G135" s="101"/>
      <c r="H135" s="101"/>
      <c r="I135" s="101"/>
      <c r="J135" s="101"/>
      <c r="K135" s="108"/>
      <c r="L135" s="101"/>
      <c r="M135" s="101">
        <f t="shared" si="30"/>
        <v>0</v>
      </c>
      <c r="N135" s="101">
        <f t="shared" si="31"/>
        <v>0</v>
      </c>
      <c r="O135" s="101">
        <f t="shared" si="32"/>
        <v>0</v>
      </c>
      <c r="P135" s="103" t="e">
        <f t="shared" si="29"/>
        <v>#DIV/0!</v>
      </c>
    </row>
    <row r="136" spans="1:19" ht="24.75" hidden="1" customHeight="1">
      <c r="A136" s="373">
        <v>41040100</v>
      </c>
      <c r="B136" s="374" t="s">
        <v>383</v>
      </c>
      <c r="C136" s="107"/>
      <c r="D136" s="107"/>
      <c r="E136" s="107"/>
      <c r="F136" s="106" t="e">
        <f t="shared" si="33"/>
        <v>#DIV/0!</v>
      </c>
      <c r="G136" s="101"/>
      <c r="H136" s="101"/>
      <c r="I136" s="101"/>
      <c r="J136" s="101"/>
      <c r="K136" s="108"/>
      <c r="L136" s="101">
        <f>C136+G136</f>
        <v>0</v>
      </c>
      <c r="M136" s="101">
        <f t="shared" si="30"/>
        <v>0</v>
      </c>
      <c r="N136" s="101">
        <f t="shared" si="31"/>
        <v>0</v>
      </c>
      <c r="O136" s="101">
        <f t="shared" si="32"/>
        <v>0</v>
      </c>
      <c r="P136" s="103" t="e">
        <f t="shared" si="29"/>
        <v>#DIV/0!</v>
      </c>
      <c r="Q136" s="58"/>
      <c r="R136" s="58"/>
      <c r="S136" s="59"/>
    </row>
    <row r="137" spans="1:19" ht="27.75" customHeight="1">
      <c r="A137" s="369">
        <v>41050000</v>
      </c>
      <c r="B137" s="370" t="s">
        <v>13</v>
      </c>
      <c r="C137" s="101">
        <f>C152</f>
        <v>1440000</v>
      </c>
      <c r="D137" s="101">
        <f>D138+D139+D140+D141+D142+D143+D144+D145+D146+D147+D148+D149+D150+D151+D152+D154+D155+D157</f>
        <v>1440000</v>
      </c>
      <c r="E137" s="101">
        <f>E138+E139+E140+E141+E142+E143+E144+E145+E146+E147+E148+E149+E150+E151+E152+E154+E155+E157</f>
        <v>1440000</v>
      </c>
      <c r="F137" s="106">
        <f t="shared" si="33"/>
        <v>100</v>
      </c>
      <c r="G137" s="101">
        <f>G138+G139+G140+G141+G145+G146+G147+G149+G151+G154+G155</f>
        <v>0</v>
      </c>
      <c r="H137" s="101">
        <f>H138+H139+H140+H141+H145+H146+H147+H149+H151+H154+H155+H153+H156</f>
        <v>0</v>
      </c>
      <c r="I137" s="101">
        <f>I138+I139+I140+I141+I145+I146+I147+I149+I151+I154+I155+I153+I156</f>
        <v>0</v>
      </c>
      <c r="J137" s="101">
        <f>J138+J139+J140+J141+J145+J146+J147+J149+J151+J154+J155+J153+J156</f>
        <v>0</v>
      </c>
      <c r="K137" s="108"/>
      <c r="L137" s="101">
        <f>C137+G137</f>
        <v>1440000</v>
      </c>
      <c r="M137" s="101">
        <f>D137+H137</f>
        <v>1440000</v>
      </c>
      <c r="N137" s="101">
        <f>D137+I137</f>
        <v>1440000</v>
      </c>
      <c r="O137" s="101">
        <f t="shared" si="32"/>
        <v>1440000</v>
      </c>
      <c r="P137" s="103">
        <f t="shared" si="29"/>
        <v>100</v>
      </c>
      <c r="Q137" s="38"/>
      <c r="R137" s="58"/>
      <c r="S137" s="59"/>
    </row>
    <row r="138" spans="1:19" ht="117.75" hidden="1" customHeight="1">
      <c r="A138" s="373">
        <v>41050100</v>
      </c>
      <c r="B138" s="374" t="s">
        <v>142</v>
      </c>
      <c r="C138" s="107"/>
      <c r="D138" s="107"/>
      <c r="E138" s="107"/>
      <c r="F138" s="106"/>
      <c r="G138" s="107"/>
      <c r="H138" s="107"/>
      <c r="I138" s="107"/>
      <c r="J138" s="107"/>
      <c r="K138" s="108"/>
      <c r="L138" s="101"/>
      <c r="M138" s="101">
        <f t="shared" si="30"/>
        <v>0</v>
      </c>
      <c r="N138" s="101">
        <f t="shared" si="31"/>
        <v>0</v>
      </c>
      <c r="O138" s="101">
        <f t="shared" si="32"/>
        <v>0</v>
      </c>
      <c r="P138" s="103" t="e">
        <f t="shared" si="29"/>
        <v>#DIV/0!</v>
      </c>
      <c r="Q138" s="38"/>
      <c r="R138" s="58"/>
      <c r="S138" s="59"/>
    </row>
    <row r="139" spans="1:19" ht="66" hidden="1" customHeight="1">
      <c r="A139" s="373">
        <v>41050200</v>
      </c>
      <c r="B139" s="374" t="s">
        <v>14</v>
      </c>
      <c r="C139" s="107"/>
      <c r="D139" s="107"/>
      <c r="E139" s="107"/>
      <c r="F139" s="106"/>
      <c r="G139" s="107"/>
      <c r="H139" s="107"/>
      <c r="I139" s="107"/>
      <c r="J139" s="107"/>
      <c r="K139" s="108"/>
      <c r="L139" s="101"/>
      <c r="M139" s="101">
        <f t="shared" si="30"/>
        <v>0</v>
      </c>
      <c r="N139" s="101">
        <f t="shared" si="31"/>
        <v>0</v>
      </c>
      <c r="O139" s="101">
        <f t="shared" si="32"/>
        <v>0</v>
      </c>
      <c r="P139" s="103" t="e">
        <f t="shared" si="29"/>
        <v>#DIV/0!</v>
      </c>
      <c r="Q139" s="38"/>
      <c r="R139" s="58"/>
      <c r="S139" s="59"/>
    </row>
    <row r="140" spans="1:19" ht="207" hidden="1">
      <c r="A140" s="373">
        <v>41050300</v>
      </c>
      <c r="B140" s="374" t="s">
        <v>143</v>
      </c>
      <c r="C140" s="107"/>
      <c r="D140" s="107"/>
      <c r="E140" s="107"/>
      <c r="F140" s="106"/>
      <c r="G140" s="107"/>
      <c r="H140" s="107"/>
      <c r="I140" s="107"/>
      <c r="J140" s="109"/>
      <c r="K140" s="108"/>
      <c r="L140" s="101"/>
      <c r="M140" s="101">
        <f t="shared" si="30"/>
        <v>0</v>
      </c>
      <c r="N140" s="101">
        <f t="shared" si="31"/>
        <v>0</v>
      </c>
      <c r="O140" s="101">
        <f t="shared" si="32"/>
        <v>0</v>
      </c>
      <c r="P140" s="103" t="e">
        <f t="shared" si="29"/>
        <v>#DIV/0!</v>
      </c>
      <c r="Q140" s="38"/>
      <c r="R140" s="61"/>
      <c r="S140" s="59"/>
    </row>
    <row r="141" spans="1:19" ht="156" hidden="1" customHeight="1">
      <c r="A141" s="373">
        <v>41050700</v>
      </c>
      <c r="B141" s="374" t="s">
        <v>144</v>
      </c>
      <c r="C141" s="107"/>
      <c r="D141" s="107"/>
      <c r="E141" s="107"/>
      <c r="F141" s="106"/>
      <c r="G141" s="107"/>
      <c r="H141" s="107"/>
      <c r="I141" s="107"/>
      <c r="J141" s="109"/>
      <c r="K141" s="108"/>
      <c r="L141" s="101"/>
      <c r="M141" s="101">
        <f t="shared" si="30"/>
        <v>0</v>
      </c>
      <c r="N141" s="101">
        <f t="shared" si="31"/>
        <v>0</v>
      </c>
      <c r="O141" s="101">
        <f t="shared" si="32"/>
        <v>0</v>
      </c>
      <c r="P141" s="103" t="e">
        <f t="shared" si="29"/>
        <v>#DIV/0!</v>
      </c>
      <c r="Q141" s="38"/>
      <c r="R141" s="61"/>
      <c r="S141" s="59"/>
    </row>
    <row r="142" spans="1:19" ht="156" hidden="1" customHeight="1">
      <c r="A142" s="373">
        <v>41050900</v>
      </c>
      <c r="B142" s="376" t="s">
        <v>44</v>
      </c>
      <c r="C142" s="107"/>
      <c r="D142" s="107"/>
      <c r="E142" s="107"/>
      <c r="F142" s="106"/>
      <c r="G142" s="107"/>
      <c r="H142" s="107"/>
      <c r="I142" s="107"/>
      <c r="J142" s="109"/>
      <c r="K142" s="108"/>
      <c r="L142" s="101"/>
      <c r="M142" s="101">
        <f t="shared" si="30"/>
        <v>0</v>
      </c>
      <c r="N142" s="101">
        <f t="shared" si="31"/>
        <v>0</v>
      </c>
      <c r="O142" s="101">
        <f t="shared" si="32"/>
        <v>0</v>
      </c>
      <c r="P142" s="103" t="e">
        <f t="shared" si="29"/>
        <v>#DIV/0!</v>
      </c>
      <c r="Q142" s="38"/>
      <c r="R142" s="61"/>
      <c r="S142" s="59"/>
    </row>
    <row r="143" spans="1:19" ht="48.75" hidden="1" customHeight="1">
      <c r="A143" s="373">
        <v>41051000</v>
      </c>
      <c r="B143" s="374" t="s">
        <v>384</v>
      </c>
      <c r="C143" s="107"/>
      <c r="D143" s="107"/>
      <c r="E143" s="107"/>
      <c r="F143" s="106"/>
      <c r="G143" s="107"/>
      <c r="H143" s="107"/>
      <c r="I143" s="107"/>
      <c r="J143" s="109"/>
      <c r="K143" s="108"/>
      <c r="L143" s="101"/>
      <c r="M143" s="101">
        <f t="shared" si="30"/>
        <v>0</v>
      </c>
      <c r="N143" s="101">
        <f t="shared" si="31"/>
        <v>0</v>
      </c>
      <c r="O143" s="101">
        <f t="shared" si="32"/>
        <v>0</v>
      </c>
      <c r="P143" s="103" t="e">
        <f t="shared" si="29"/>
        <v>#DIV/0!</v>
      </c>
      <c r="Q143" s="38"/>
      <c r="R143" s="61"/>
      <c r="S143" s="59"/>
    </row>
    <row r="144" spans="1:19" ht="46.5" hidden="1" customHeight="1">
      <c r="A144" s="373">
        <v>41051100</v>
      </c>
      <c r="B144" s="374" t="s">
        <v>45</v>
      </c>
      <c r="C144" s="107"/>
      <c r="D144" s="107"/>
      <c r="E144" s="107"/>
      <c r="F144" s="106"/>
      <c r="G144" s="107"/>
      <c r="H144" s="107"/>
      <c r="I144" s="107"/>
      <c r="J144" s="109"/>
      <c r="K144" s="108"/>
      <c r="L144" s="101"/>
      <c r="M144" s="101">
        <f t="shared" si="30"/>
        <v>0</v>
      </c>
      <c r="N144" s="101">
        <f t="shared" si="31"/>
        <v>0</v>
      </c>
      <c r="O144" s="101">
        <f t="shared" si="32"/>
        <v>0</v>
      </c>
      <c r="P144" s="103" t="e">
        <f t="shared" si="29"/>
        <v>#DIV/0!</v>
      </c>
      <c r="Q144" s="38"/>
      <c r="R144" s="61"/>
      <c r="S144" s="59"/>
    </row>
    <row r="145" spans="1:19" ht="58.5" hidden="1" customHeight="1">
      <c r="A145" s="373">
        <v>41051200</v>
      </c>
      <c r="B145" s="374" t="s">
        <v>15</v>
      </c>
      <c r="C145" s="107"/>
      <c r="D145" s="107"/>
      <c r="E145" s="107"/>
      <c r="F145" s="106"/>
      <c r="G145" s="107"/>
      <c r="H145" s="107"/>
      <c r="I145" s="107"/>
      <c r="J145" s="107"/>
      <c r="K145" s="108"/>
      <c r="L145" s="101"/>
      <c r="M145" s="101">
        <f t="shared" si="30"/>
        <v>0</v>
      </c>
      <c r="N145" s="101">
        <f t="shared" si="31"/>
        <v>0</v>
      </c>
      <c r="O145" s="101">
        <f t="shared" si="32"/>
        <v>0</v>
      </c>
      <c r="P145" s="103" t="e">
        <f t="shared" si="29"/>
        <v>#DIV/0!</v>
      </c>
      <c r="Q145" s="38"/>
      <c r="R145" s="58"/>
      <c r="S145" s="59"/>
    </row>
    <row r="146" spans="1:19" ht="62.25" hidden="1" customHeight="1">
      <c r="A146" s="373">
        <v>41051400</v>
      </c>
      <c r="B146" s="377" t="s">
        <v>20</v>
      </c>
      <c r="C146" s="107"/>
      <c r="D146" s="107"/>
      <c r="E146" s="107"/>
      <c r="F146" s="106"/>
      <c r="G146" s="107"/>
      <c r="H146" s="107"/>
      <c r="I146" s="107"/>
      <c r="J146" s="107"/>
      <c r="K146" s="108"/>
      <c r="L146" s="101"/>
      <c r="M146" s="101">
        <f t="shared" si="30"/>
        <v>0</v>
      </c>
      <c r="N146" s="101">
        <f t="shared" si="31"/>
        <v>0</v>
      </c>
      <c r="O146" s="101">
        <f t="shared" si="32"/>
        <v>0</v>
      </c>
      <c r="P146" s="103" t="e">
        <f t="shared" si="29"/>
        <v>#DIV/0!</v>
      </c>
      <c r="Q146" s="38"/>
      <c r="R146" s="58"/>
      <c r="S146" s="59"/>
    </row>
    <row r="147" spans="1:19" ht="44.25" hidden="1" customHeight="1">
      <c r="A147" s="373">
        <v>41051500</v>
      </c>
      <c r="B147" s="374" t="s">
        <v>16</v>
      </c>
      <c r="C147" s="107"/>
      <c r="D147" s="107"/>
      <c r="E147" s="107"/>
      <c r="F147" s="106"/>
      <c r="G147" s="107"/>
      <c r="H147" s="107"/>
      <c r="I147" s="107"/>
      <c r="J147" s="107"/>
      <c r="K147" s="108"/>
      <c r="L147" s="101"/>
      <c r="M147" s="101">
        <f t="shared" si="30"/>
        <v>0</v>
      </c>
      <c r="N147" s="101">
        <f t="shared" si="31"/>
        <v>0</v>
      </c>
      <c r="O147" s="101">
        <f t="shared" si="32"/>
        <v>0</v>
      </c>
      <c r="P147" s="103" t="e">
        <f t="shared" si="29"/>
        <v>#DIV/0!</v>
      </c>
      <c r="Q147" s="35"/>
      <c r="R147" s="58"/>
      <c r="S147" s="59"/>
    </row>
    <row r="148" spans="1:19" ht="44.25" hidden="1" customHeight="1">
      <c r="A148" s="373">
        <v>41051600</v>
      </c>
      <c r="B148" s="374" t="s">
        <v>28</v>
      </c>
      <c r="C148" s="107"/>
      <c r="D148" s="107"/>
      <c r="E148" s="107"/>
      <c r="F148" s="106"/>
      <c r="G148" s="107"/>
      <c r="H148" s="107"/>
      <c r="I148" s="107"/>
      <c r="J148" s="107"/>
      <c r="K148" s="108"/>
      <c r="L148" s="101"/>
      <c r="M148" s="101">
        <f t="shared" si="30"/>
        <v>0</v>
      </c>
      <c r="N148" s="101">
        <f t="shared" si="31"/>
        <v>0</v>
      </c>
      <c r="O148" s="101">
        <f t="shared" si="32"/>
        <v>0</v>
      </c>
      <c r="P148" s="103" t="e">
        <f t="shared" si="29"/>
        <v>#DIV/0!</v>
      </c>
      <c r="Q148" s="35"/>
      <c r="R148" s="58"/>
      <c r="S148" s="59"/>
    </row>
    <row r="149" spans="1:19" ht="66.75" hidden="1" customHeight="1">
      <c r="A149" s="373">
        <v>41052000</v>
      </c>
      <c r="B149" s="374" t="s">
        <v>17</v>
      </c>
      <c r="C149" s="107"/>
      <c r="D149" s="107"/>
      <c r="E149" s="107"/>
      <c r="F149" s="106"/>
      <c r="G149" s="107"/>
      <c r="H149" s="107"/>
      <c r="I149" s="107"/>
      <c r="J149" s="107"/>
      <c r="K149" s="108"/>
      <c r="L149" s="101"/>
      <c r="M149" s="101">
        <f t="shared" si="30"/>
        <v>0</v>
      </c>
      <c r="N149" s="101">
        <f t="shared" si="31"/>
        <v>0</v>
      </c>
      <c r="O149" s="101">
        <f t="shared" si="32"/>
        <v>0</v>
      </c>
      <c r="P149" s="103" t="e">
        <f t="shared" si="29"/>
        <v>#DIV/0!</v>
      </c>
      <c r="R149" s="58"/>
      <c r="S149" s="59"/>
    </row>
    <row r="150" spans="1:19" ht="91.5" hidden="1" customHeight="1">
      <c r="A150" s="373">
        <v>41052200</v>
      </c>
      <c r="B150" s="379" t="s">
        <v>33</v>
      </c>
      <c r="C150" s="107"/>
      <c r="D150" s="107"/>
      <c r="E150" s="107"/>
      <c r="F150" s="106"/>
      <c r="G150" s="107"/>
      <c r="H150" s="107"/>
      <c r="I150" s="107"/>
      <c r="J150" s="107"/>
      <c r="K150" s="108"/>
      <c r="L150" s="101"/>
      <c r="M150" s="101">
        <f t="shared" si="30"/>
        <v>0</v>
      </c>
      <c r="N150" s="101">
        <f t="shared" si="31"/>
        <v>0</v>
      </c>
      <c r="O150" s="101">
        <f t="shared" si="32"/>
        <v>0</v>
      </c>
      <c r="P150" s="103" t="e">
        <f t="shared" si="29"/>
        <v>#DIV/0!</v>
      </c>
      <c r="R150" s="58"/>
      <c r="S150" s="59"/>
    </row>
    <row r="151" spans="1:19" ht="98.25" hidden="1" customHeight="1">
      <c r="A151" s="373">
        <v>41052600</v>
      </c>
      <c r="B151" s="374" t="s">
        <v>18</v>
      </c>
      <c r="C151" s="107"/>
      <c r="D151" s="107"/>
      <c r="E151" s="107"/>
      <c r="F151" s="106"/>
      <c r="G151" s="107"/>
      <c r="H151" s="107"/>
      <c r="I151" s="107"/>
      <c r="J151" s="107"/>
      <c r="K151" s="106"/>
      <c r="L151" s="101">
        <f>C151+G151</f>
        <v>0</v>
      </c>
      <c r="M151" s="101">
        <f t="shared" si="30"/>
        <v>0</v>
      </c>
      <c r="N151" s="101">
        <f t="shared" si="31"/>
        <v>0</v>
      </c>
      <c r="O151" s="101">
        <f t="shared" si="32"/>
        <v>0</v>
      </c>
      <c r="P151" s="103" t="e">
        <f t="shared" si="29"/>
        <v>#DIV/0!</v>
      </c>
      <c r="R151" s="58"/>
      <c r="S151" s="59"/>
    </row>
    <row r="152" spans="1:19" ht="59.25" customHeight="1">
      <c r="A152" s="373">
        <v>41052300</v>
      </c>
      <c r="B152" s="378" t="s">
        <v>29</v>
      </c>
      <c r="C152" s="107">
        <v>1440000</v>
      </c>
      <c r="D152" s="107">
        <v>1440000</v>
      </c>
      <c r="E152" s="107">
        <v>1440000</v>
      </c>
      <c r="F152" s="106">
        <f>E152/D152*100</f>
        <v>100</v>
      </c>
      <c r="G152" s="107"/>
      <c r="H152" s="107"/>
      <c r="I152" s="107"/>
      <c r="J152" s="107"/>
      <c r="K152" s="106"/>
      <c r="L152" s="101"/>
      <c r="M152" s="101"/>
      <c r="N152" s="101"/>
      <c r="O152" s="101"/>
      <c r="P152" s="103"/>
      <c r="R152" s="58"/>
      <c r="S152" s="59"/>
    </row>
    <row r="153" spans="1:19" ht="32.25" hidden="1" customHeight="1">
      <c r="A153" s="373">
        <v>41053400</v>
      </c>
      <c r="B153" s="375" t="s">
        <v>8</v>
      </c>
      <c r="C153" s="107"/>
      <c r="D153" s="107"/>
      <c r="E153" s="107"/>
      <c r="F153" s="106"/>
      <c r="G153" s="107"/>
      <c r="H153" s="107"/>
      <c r="I153" s="107"/>
      <c r="J153" s="107"/>
      <c r="K153" s="106"/>
      <c r="L153" s="101"/>
      <c r="M153" s="101">
        <f t="shared" si="30"/>
        <v>0</v>
      </c>
      <c r="N153" s="101">
        <f t="shared" si="31"/>
        <v>0</v>
      </c>
      <c r="O153" s="101">
        <f t="shared" si="32"/>
        <v>0</v>
      </c>
      <c r="P153" s="103"/>
      <c r="R153" s="58"/>
      <c r="S153" s="59"/>
    </row>
    <row r="154" spans="1:19" ht="85.5" hidden="1" customHeight="1">
      <c r="A154" s="373">
        <v>41053500</v>
      </c>
      <c r="B154" s="374" t="s">
        <v>5</v>
      </c>
      <c r="C154" s="107"/>
      <c r="D154" s="107"/>
      <c r="E154" s="107"/>
      <c r="F154" s="106"/>
      <c r="G154" s="107"/>
      <c r="H154" s="107"/>
      <c r="I154" s="107"/>
      <c r="J154" s="107"/>
      <c r="K154" s="108"/>
      <c r="L154" s="101">
        <f>C154+G154</f>
        <v>0</v>
      </c>
      <c r="M154" s="101">
        <f t="shared" si="30"/>
        <v>0</v>
      </c>
      <c r="N154" s="101">
        <f t="shared" si="31"/>
        <v>0</v>
      </c>
      <c r="O154" s="101">
        <f t="shared" si="32"/>
        <v>0</v>
      </c>
      <c r="P154" s="103"/>
      <c r="R154" s="58"/>
      <c r="S154" s="59"/>
    </row>
    <row r="155" spans="1:19" ht="19.5" hidden="1" customHeight="1">
      <c r="A155" s="373">
        <v>41053900</v>
      </c>
      <c r="B155" s="374" t="s">
        <v>7</v>
      </c>
      <c r="C155" s="107"/>
      <c r="D155" s="107"/>
      <c r="E155" s="107"/>
      <c r="F155" s="106"/>
      <c r="G155" s="107"/>
      <c r="H155" s="107"/>
      <c r="I155" s="107"/>
      <c r="J155" s="107"/>
      <c r="K155" s="108" t="e">
        <f>J155/I155*100</f>
        <v>#DIV/0!</v>
      </c>
      <c r="L155" s="101"/>
      <c r="M155" s="101">
        <f t="shared" si="30"/>
        <v>0</v>
      </c>
      <c r="N155" s="101">
        <f t="shared" si="31"/>
        <v>0</v>
      </c>
      <c r="O155" s="101">
        <f t="shared" si="32"/>
        <v>0</v>
      </c>
      <c r="P155" s="103" t="e">
        <f t="shared" si="29"/>
        <v>#DIV/0!</v>
      </c>
      <c r="R155" s="58"/>
      <c r="S155" s="59"/>
    </row>
    <row r="156" spans="1:19" ht="91.5" hidden="1" customHeight="1">
      <c r="A156" s="373">
        <v>41054000</v>
      </c>
      <c r="B156" s="374" t="s">
        <v>65</v>
      </c>
      <c r="C156" s="107"/>
      <c r="D156" s="107"/>
      <c r="E156" s="107"/>
      <c r="F156" s="106"/>
      <c r="G156" s="107"/>
      <c r="H156" s="107"/>
      <c r="I156" s="107"/>
      <c r="J156" s="107"/>
      <c r="K156" s="108" t="e">
        <f>J156/I156*100</f>
        <v>#DIV/0!</v>
      </c>
      <c r="L156" s="101"/>
      <c r="M156" s="101">
        <f t="shared" si="30"/>
        <v>0</v>
      </c>
      <c r="N156" s="101">
        <f t="shared" si="31"/>
        <v>0</v>
      </c>
      <c r="O156" s="101">
        <f t="shared" si="32"/>
        <v>0</v>
      </c>
      <c r="P156" s="103" t="e">
        <f t="shared" si="29"/>
        <v>#DIV/0!</v>
      </c>
      <c r="R156" s="58"/>
      <c r="S156" s="59"/>
    </row>
    <row r="157" spans="1:19" ht="82.5" hidden="1" customHeight="1">
      <c r="A157" s="373">
        <v>41054300</v>
      </c>
      <c r="B157" s="374" t="s">
        <v>46</v>
      </c>
      <c r="C157" s="107"/>
      <c r="D157" s="107"/>
      <c r="E157" s="107"/>
      <c r="F157" s="106"/>
      <c r="G157" s="107"/>
      <c r="H157" s="107"/>
      <c r="I157" s="107"/>
      <c r="J157" s="107"/>
      <c r="K157" s="108"/>
      <c r="L157" s="101"/>
      <c r="M157" s="101"/>
      <c r="N157" s="101"/>
      <c r="O157" s="101"/>
      <c r="P157" s="103"/>
      <c r="R157" s="58"/>
      <c r="S157" s="59"/>
    </row>
    <row r="158" spans="1:19" ht="15.6">
      <c r="A158" s="353"/>
      <c r="B158" s="345" t="s">
        <v>248</v>
      </c>
      <c r="C158" s="101">
        <f>C122+C123</f>
        <v>3094050</v>
      </c>
      <c r="D158" s="101">
        <f>D122+D123</f>
        <v>3094050</v>
      </c>
      <c r="E158" s="101">
        <f>E122+E123</f>
        <v>3162066.74</v>
      </c>
      <c r="F158" s="102">
        <f>E158/D158*100</f>
        <v>102.19830771965547</v>
      </c>
      <c r="G158" s="101">
        <f>G122+G123</f>
        <v>48500</v>
      </c>
      <c r="H158" s="101">
        <f>H122+H123</f>
        <v>48500</v>
      </c>
      <c r="I158" s="101">
        <f>I122+I123</f>
        <v>48500</v>
      </c>
      <c r="J158" s="101">
        <f>J122+J123</f>
        <v>88754.48</v>
      </c>
      <c r="K158" s="103">
        <f>J158/I158*100</f>
        <v>182.99892783505155</v>
      </c>
      <c r="L158" s="101">
        <f>C158+G158</f>
        <v>3142550</v>
      </c>
      <c r="M158" s="101">
        <f t="shared" si="30"/>
        <v>3142550</v>
      </c>
      <c r="N158" s="101">
        <f t="shared" si="31"/>
        <v>3142550</v>
      </c>
      <c r="O158" s="101">
        <f t="shared" si="32"/>
        <v>3250821.22</v>
      </c>
      <c r="P158" s="103">
        <f t="shared" si="29"/>
        <v>103.4453300663474</v>
      </c>
    </row>
    <row r="159" spans="1:19">
      <c r="D159" s="17"/>
      <c r="E159" s="17"/>
      <c r="H159" s="17"/>
      <c r="I159" s="17"/>
      <c r="J159" s="17"/>
      <c r="K159" s="26"/>
      <c r="L159" s="17"/>
      <c r="M159" s="17"/>
      <c r="N159" s="17"/>
      <c r="O159" s="17"/>
    </row>
    <row r="160" spans="1:19" ht="25.5" hidden="1" customHeight="1">
      <c r="A160" s="29" t="s">
        <v>270</v>
      </c>
      <c r="B160" s="29"/>
      <c r="C160" s="30"/>
      <c r="D160" s="30"/>
      <c r="E160" s="30"/>
      <c r="F160" s="29"/>
      <c r="G160" s="29"/>
      <c r="H160" s="30"/>
      <c r="I160" s="29"/>
      <c r="J160" s="29"/>
      <c r="K160" s="13"/>
      <c r="L160" s="13"/>
      <c r="M160" s="13"/>
      <c r="N160" s="13"/>
      <c r="O160" s="399" t="s">
        <v>271</v>
      </c>
      <c r="P160" s="399"/>
    </row>
    <row r="161" spans="1:18" ht="17.399999999999999" hidden="1">
      <c r="A161" s="29" t="s">
        <v>270</v>
      </c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13"/>
      <c r="P161" s="29" t="s">
        <v>290</v>
      </c>
    </row>
    <row r="162" spans="1:18" ht="18">
      <c r="A162" s="55" t="s">
        <v>440</v>
      </c>
      <c r="B162" s="55"/>
      <c r="C162" s="42"/>
      <c r="D162" s="42"/>
      <c r="E162" s="42"/>
      <c r="F162" s="42"/>
      <c r="G162" s="42"/>
      <c r="H162" s="33"/>
      <c r="I162" s="33"/>
      <c r="J162" s="33"/>
      <c r="K162" s="33"/>
      <c r="L162" s="33"/>
      <c r="M162" s="33"/>
      <c r="N162" s="33"/>
      <c r="O162" s="396" t="s">
        <v>441</v>
      </c>
      <c r="P162" s="396"/>
      <c r="R162" s="96"/>
    </row>
    <row r="163" spans="1:18" ht="23.25" customHeight="1">
      <c r="A163" s="14"/>
      <c r="B163" s="55"/>
      <c r="C163" s="56"/>
      <c r="D163" s="57"/>
      <c r="E163" s="52"/>
      <c r="G163" s="56"/>
      <c r="H163" s="56"/>
      <c r="L163" s="63"/>
      <c r="M163" s="63"/>
      <c r="N163" s="63"/>
    </row>
    <row r="164" spans="1:18" ht="13.8">
      <c r="C164" s="56"/>
      <c r="D164" s="56"/>
      <c r="E164" s="56"/>
      <c r="F164" s="49"/>
      <c r="G164" s="56"/>
      <c r="H164" s="56"/>
      <c r="I164" s="56"/>
    </row>
    <row r="165" spans="1:18" ht="13.8">
      <c r="C165" s="56"/>
      <c r="D165" s="56"/>
      <c r="E165" s="56"/>
      <c r="F165" s="49"/>
      <c r="G165" s="56"/>
      <c r="H165" s="56"/>
      <c r="I165" s="56"/>
    </row>
    <row r="166" spans="1:18" ht="13.8">
      <c r="C166" s="56"/>
      <c r="D166" s="56"/>
      <c r="E166" s="56"/>
      <c r="F166" s="49"/>
      <c r="G166" s="56"/>
      <c r="H166" s="56"/>
      <c r="I166" s="56"/>
    </row>
    <row r="167" spans="1:18" ht="13.8">
      <c r="C167" s="56"/>
      <c r="D167" s="56"/>
      <c r="E167" s="56"/>
      <c r="F167" s="49"/>
      <c r="G167" s="56"/>
      <c r="H167" s="56"/>
      <c r="I167" s="56"/>
    </row>
    <row r="168" spans="1:18" ht="13.8">
      <c r="C168" s="49"/>
      <c r="D168" s="49"/>
      <c r="E168" s="49"/>
      <c r="F168" s="49"/>
      <c r="G168" s="56"/>
      <c r="H168" s="56"/>
      <c r="I168" s="56"/>
    </row>
    <row r="169" spans="1:18" ht="13.8">
      <c r="C169" s="49"/>
      <c r="D169" s="49"/>
      <c r="E169" s="49"/>
      <c r="F169" s="49"/>
      <c r="G169" s="56"/>
      <c r="H169" s="56"/>
      <c r="I169" s="56"/>
    </row>
  </sheetData>
  <mergeCells count="24">
    <mergeCell ref="O162:P162"/>
    <mergeCell ref="O160:P160"/>
    <mergeCell ref="D28:D29"/>
    <mergeCell ref="F28:F29"/>
    <mergeCell ref="L27:P27"/>
    <mergeCell ref="M28:M29"/>
    <mergeCell ref="L28:L29"/>
    <mergeCell ref="N28:N29"/>
    <mergeCell ref="O4:P4"/>
    <mergeCell ref="K28:K29"/>
    <mergeCell ref="A24:P24"/>
    <mergeCell ref="A25:P25"/>
    <mergeCell ref="A27:A29"/>
    <mergeCell ref="O28:O29"/>
    <mergeCell ref="P28:P29"/>
    <mergeCell ref="G27:K27"/>
    <mergeCell ref="B27:B29"/>
    <mergeCell ref="C27:F27"/>
    <mergeCell ref="C28:C29"/>
    <mergeCell ref="E28:E29"/>
    <mergeCell ref="G28:G29"/>
    <mergeCell ref="J28:J29"/>
    <mergeCell ref="H28:H29"/>
    <mergeCell ref="I28:I29"/>
  </mergeCells>
  <phoneticPr fontId="5" type="noConversion"/>
  <printOptions horizontalCentered="1"/>
  <pageMargins left="0.19685039370078741" right="0.19685039370078741" top="0.39370078740157483" bottom="0.19685039370078741" header="0.51181102362204722" footer="0.31496062992125984"/>
  <pageSetup paperSize="9" scale="50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420"/>
  <sheetViews>
    <sheetView showZeros="0" view="pageBreakPreview" topLeftCell="A13" zoomScale="75" zoomScaleNormal="75" zoomScaleSheetLayoutView="75" workbookViewId="0">
      <selection activeCell="A27" sqref="A27:P27"/>
    </sheetView>
  </sheetViews>
  <sheetFormatPr defaultColWidth="9.109375" defaultRowHeight="13.2"/>
  <cols>
    <col min="1" max="1" width="10.109375" style="3" customWidth="1"/>
    <col min="2" max="2" width="26.109375" style="25" customWidth="1"/>
    <col min="3" max="3" width="12.5546875" style="8" customWidth="1"/>
    <col min="4" max="4" width="15.6640625" style="4" customWidth="1"/>
    <col min="5" max="5" width="15.33203125" style="4" customWidth="1"/>
    <col min="6" max="6" width="8.44140625" style="4" customWidth="1"/>
    <col min="7" max="7" width="13" style="4" customWidth="1"/>
    <col min="8" max="8" width="13.33203125" style="4" customWidth="1"/>
    <col min="9" max="9" width="15.6640625" style="4" customWidth="1"/>
    <col min="10" max="10" width="14.109375" style="4" customWidth="1"/>
    <col min="11" max="11" width="9.33203125" style="4" customWidth="1"/>
    <col min="12" max="12" width="13.44140625" style="4" customWidth="1"/>
    <col min="13" max="13" width="15.109375" style="4" customWidth="1"/>
    <col min="14" max="14" width="16.44140625" style="4" customWidth="1"/>
    <col min="15" max="15" width="15.6640625" style="4" customWidth="1"/>
    <col min="16" max="16" width="9.88671875" style="4" customWidth="1"/>
    <col min="17" max="16384" width="9.109375" style="4"/>
  </cols>
  <sheetData>
    <row r="1" spans="3:16" hidden="1">
      <c r="C1" s="4"/>
      <c r="O1" s="15" t="s">
        <v>184</v>
      </c>
    </row>
    <row r="2" spans="3:16" hidden="1">
      <c r="C2" s="4"/>
      <c r="O2" s="15" t="s">
        <v>268</v>
      </c>
    </row>
    <row r="3" spans="3:16" hidden="1">
      <c r="C3" s="4"/>
      <c r="O3" s="15" t="s">
        <v>269</v>
      </c>
    </row>
    <row r="4" spans="3:16" hidden="1">
      <c r="C4" s="4"/>
      <c r="O4" s="15" t="s">
        <v>283</v>
      </c>
    </row>
    <row r="5" spans="3:16" hidden="1">
      <c r="C5" s="4"/>
      <c r="O5" s="4" t="s">
        <v>184</v>
      </c>
      <c r="P5" s="1"/>
    </row>
    <row r="6" spans="3:16" ht="17.25" hidden="1" customHeight="1">
      <c r="C6" s="4"/>
      <c r="O6" s="4" t="s">
        <v>268</v>
      </c>
      <c r="P6" s="1"/>
    </row>
    <row r="7" spans="3:16" ht="17.25" hidden="1" customHeight="1">
      <c r="C7" s="4"/>
      <c r="O7" s="4" t="s">
        <v>269</v>
      </c>
      <c r="P7" s="1"/>
    </row>
    <row r="8" spans="3:16" ht="18.75" hidden="1" customHeight="1">
      <c r="C8" s="4"/>
      <c r="O8" s="4" t="s">
        <v>286</v>
      </c>
      <c r="P8" s="1"/>
    </row>
    <row r="9" spans="3:16" ht="18.75" hidden="1" customHeight="1">
      <c r="C9" s="4"/>
      <c r="O9" s="14" t="s">
        <v>184</v>
      </c>
      <c r="P9" s="37"/>
    </row>
    <row r="10" spans="3:16" ht="18.75" hidden="1" customHeight="1">
      <c r="C10" s="4"/>
      <c r="O10" s="14" t="s">
        <v>268</v>
      </c>
      <c r="P10" s="37"/>
    </row>
    <row r="11" spans="3:16" ht="18.75" hidden="1" customHeight="1">
      <c r="C11" s="4"/>
      <c r="O11" s="14" t="s">
        <v>296</v>
      </c>
      <c r="P11" s="37"/>
    </row>
    <row r="12" spans="3:16" ht="18.75" hidden="1" customHeight="1">
      <c r="C12" s="4"/>
      <c r="O12" s="14" t="s">
        <v>297</v>
      </c>
      <c r="P12" s="37"/>
    </row>
    <row r="13" spans="3:16" ht="18.75" customHeight="1">
      <c r="C13" s="4"/>
      <c r="O13" s="406"/>
      <c r="P13" s="406"/>
    </row>
    <row r="14" spans="3:16" ht="18.75" hidden="1" customHeight="1">
      <c r="C14" s="4"/>
      <c r="N14" s="27" t="s">
        <v>268</v>
      </c>
      <c r="O14" s="28"/>
      <c r="P14" s="37"/>
    </row>
    <row r="15" spans="3:16" ht="18.75" hidden="1" customHeight="1">
      <c r="C15" s="4"/>
      <c r="N15" s="27" t="s">
        <v>296</v>
      </c>
      <c r="O15" s="28"/>
      <c r="P15" s="37"/>
    </row>
    <row r="16" spans="3:16" ht="18.75" hidden="1" customHeight="1">
      <c r="C16" s="4"/>
      <c r="N16" s="27" t="s">
        <v>304</v>
      </c>
      <c r="O16" s="28"/>
      <c r="P16" s="37"/>
    </row>
    <row r="17" spans="1:16" ht="18.75" hidden="1" customHeight="1">
      <c r="C17" s="4"/>
      <c r="O17" s="406"/>
      <c r="P17" s="406"/>
    </row>
    <row r="18" spans="1:16" ht="18.75" hidden="1" customHeight="1">
      <c r="C18" s="4"/>
      <c r="N18" s="27" t="s">
        <v>268</v>
      </c>
      <c r="O18" s="28"/>
      <c r="P18" s="1"/>
    </row>
    <row r="19" spans="1:16" ht="18.75" hidden="1" customHeight="1">
      <c r="C19" s="4"/>
      <c r="N19" s="27" t="s">
        <v>269</v>
      </c>
      <c r="O19" s="28"/>
      <c r="P19" s="1"/>
    </row>
    <row r="20" spans="1:16" ht="18.75" hidden="1" customHeight="1">
      <c r="C20" s="4"/>
      <c r="N20" s="27" t="s">
        <v>289</v>
      </c>
      <c r="O20" s="28"/>
      <c r="P20" s="1"/>
    </row>
    <row r="21" spans="1:16" ht="14.25" hidden="1" customHeight="1">
      <c r="C21" s="4"/>
      <c r="O21" s="410"/>
      <c r="P21" s="410"/>
    </row>
    <row r="22" spans="1:16" ht="14.25" customHeight="1">
      <c r="C22" s="4"/>
      <c r="N22" s="55" t="s">
        <v>184</v>
      </c>
      <c r="O22" s="334"/>
      <c r="P22" s="112"/>
    </row>
    <row r="23" spans="1:16" ht="14.25" customHeight="1">
      <c r="C23" s="4"/>
      <c r="N23" s="55" t="s">
        <v>268</v>
      </c>
      <c r="O23" s="334"/>
      <c r="P23" s="112"/>
    </row>
    <row r="24" spans="1:16" ht="14.25" customHeight="1">
      <c r="C24" s="4"/>
      <c r="N24" s="55" t="s">
        <v>416</v>
      </c>
      <c r="O24" s="334"/>
      <c r="P24" s="112"/>
    </row>
    <row r="25" spans="1:16" ht="22.5" customHeight="1">
      <c r="C25" s="4"/>
      <c r="N25" s="55" t="s">
        <v>389</v>
      </c>
      <c r="O25" s="334"/>
      <c r="P25" s="112"/>
    </row>
    <row r="26" spans="1:16" ht="14.25" customHeight="1">
      <c r="C26" s="4"/>
      <c r="O26" s="112"/>
      <c r="P26" s="112"/>
    </row>
    <row r="27" spans="1:16" ht="24.75" customHeight="1">
      <c r="A27" s="397" t="s">
        <v>477</v>
      </c>
      <c r="B27" s="397"/>
      <c r="C27" s="397"/>
      <c r="D27" s="397"/>
      <c r="E27" s="397"/>
      <c r="F27" s="397"/>
      <c r="G27" s="397"/>
      <c r="H27" s="397"/>
      <c r="I27" s="397"/>
      <c r="J27" s="397"/>
      <c r="K27" s="397"/>
      <c r="L27" s="397"/>
      <c r="M27" s="397"/>
      <c r="N27" s="397"/>
      <c r="O27" s="397"/>
      <c r="P27" s="397"/>
    </row>
    <row r="28" spans="1:16" ht="21.75" customHeight="1">
      <c r="A28" s="397" t="s">
        <v>417</v>
      </c>
      <c r="B28" s="397"/>
      <c r="C28" s="397"/>
      <c r="D28" s="397"/>
      <c r="E28" s="397"/>
      <c r="F28" s="397"/>
      <c r="G28" s="397"/>
      <c r="H28" s="397"/>
      <c r="I28" s="397"/>
      <c r="J28" s="397"/>
      <c r="K28" s="397"/>
      <c r="L28" s="397"/>
      <c r="M28" s="397"/>
      <c r="N28" s="397"/>
      <c r="O28" s="397"/>
      <c r="P28" s="397"/>
    </row>
    <row r="29" spans="1:16">
      <c r="C29" s="4"/>
      <c r="P29" s="11" t="s">
        <v>338</v>
      </c>
    </row>
    <row r="30" spans="1:16" ht="13.8">
      <c r="A30" s="407" t="s">
        <v>305</v>
      </c>
      <c r="B30" s="53" t="s">
        <v>328</v>
      </c>
      <c r="C30" s="411" t="s">
        <v>329</v>
      </c>
      <c r="D30" s="411"/>
      <c r="E30" s="411"/>
      <c r="F30" s="411"/>
      <c r="G30" s="412" t="s">
        <v>330</v>
      </c>
      <c r="H30" s="412"/>
      <c r="I30" s="412"/>
      <c r="J30" s="412"/>
      <c r="K30" s="412"/>
      <c r="L30" s="412" t="s">
        <v>247</v>
      </c>
      <c r="M30" s="412"/>
      <c r="N30" s="412"/>
      <c r="O30" s="412"/>
      <c r="P30" s="412"/>
    </row>
    <row r="31" spans="1:16" ht="12" customHeight="1">
      <c r="A31" s="408"/>
      <c r="B31" s="53" t="s">
        <v>332</v>
      </c>
      <c r="C31" s="401" t="s">
        <v>391</v>
      </c>
      <c r="D31" s="416" t="s">
        <v>392</v>
      </c>
      <c r="E31" s="401" t="s">
        <v>418</v>
      </c>
      <c r="F31" s="401" t="s">
        <v>333</v>
      </c>
      <c r="G31" s="401" t="s">
        <v>391</v>
      </c>
      <c r="H31" s="401" t="s">
        <v>419</v>
      </c>
      <c r="I31" s="401" t="s">
        <v>420</v>
      </c>
      <c r="J31" s="401" t="s">
        <v>418</v>
      </c>
      <c r="K31" s="401" t="s">
        <v>335</v>
      </c>
      <c r="L31" s="401" t="s">
        <v>391</v>
      </c>
      <c r="M31" s="418" t="s">
        <v>421</v>
      </c>
      <c r="N31" s="418" t="s">
        <v>245</v>
      </c>
      <c r="O31" s="401" t="s">
        <v>418</v>
      </c>
      <c r="P31" s="418" t="s">
        <v>244</v>
      </c>
    </row>
    <row r="32" spans="1:16" ht="165" customHeight="1">
      <c r="A32" s="409"/>
      <c r="B32" s="54" t="s">
        <v>336</v>
      </c>
      <c r="C32" s="413"/>
      <c r="D32" s="417"/>
      <c r="E32" s="413"/>
      <c r="F32" s="413"/>
      <c r="G32" s="413"/>
      <c r="H32" s="413"/>
      <c r="I32" s="413"/>
      <c r="J32" s="413"/>
      <c r="K32" s="413"/>
      <c r="L32" s="413"/>
      <c r="M32" s="419"/>
      <c r="N32" s="419"/>
      <c r="O32" s="413"/>
      <c r="P32" s="419"/>
    </row>
    <row r="33" spans="1:17" s="19" customFormat="1" ht="17.25" customHeight="1">
      <c r="A33" s="70">
        <v>1</v>
      </c>
      <c r="B33" s="69">
        <v>2</v>
      </c>
      <c r="C33" s="71">
        <v>3</v>
      </c>
      <c r="D33" s="71">
        <v>4</v>
      </c>
      <c r="E33" s="72">
        <v>6</v>
      </c>
      <c r="F33" s="72">
        <v>7</v>
      </c>
      <c r="G33" s="72">
        <v>9</v>
      </c>
      <c r="H33" s="72">
        <v>10</v>
      </c>
      <c r="I33" s="72">
        <v>11</v>
      </c>
      <c r="J33" s="72">
        <v>12</v>
      </c>
      <c r="K33" s="72">
        <v>13</v>
      </c>
      <c r="L33" s="72">
        <v>14</v>
      </c>
      <c r="M33" s="72">
        <v>15</v>
      </c>
      <c r="N33" s="72">
        <v>16</v>
      </c>
      <c r="O33" s="72">
        <v>17</v>
      </c>
      <c r="P33" s="72">
        <v>18</v>
      </c>
    </row>
    <row r="34" spans="1:17" s="5" customFormat="1" ht="38.4" customHeight="1">
      <c r="A34" s="117" t="s">
        <v>249</v>
      </c>
      <c r="B34" s="118" t="s">
        <v>465</v>
      </c>
      <c r="C34" s="119">
        <f>SUM(C35:C141)</f>
        <v>838050</v>
      </c>
      <c r="D34" s="119">
        <f>SUM(D35:D141)</f>
        <v>1342738</v>
      </c>
      <c r="E34" s="119">
        <f>SUM(E35:E141)</f>
        <v>1288607.04</v>
      </c>
      <c r="F34" s="144">
        <f>F35</f>
        <v>96.452283329025718</v>
      </c>
      <c r="G34" s="119">
        <f>SUM(G35:G59)</f>
        <v>2500</v>
      </c>
      <c r="H34" s="119">
        <f>SUM(H35:H59)</f>
        <v>4436120.34</v>
      </c>
      <c r="I34" s="119">
        <f>SUM(I35:I59)</f>
        <v>4436120.34</v>
      </c>
      <c r="J34" s="119">
        <f>SUM(J35:J59)</f>
        <v>4424537.0599999996</v>
      </c>
      <c r="K34" s="144">
        <f>K35</f>
        <v>0</v>
      </c>
      <c r="L34" s="119">
        <f>SUM(L35:L141)</f>
        <v>830550</v>
      </c>
      <c r="M34" s="119">
        <f>SUM(M35:M141)</f>
        <v>5467258.3399999999</v>
      </c>
      <c r="N34" s="119">
        <f>SUM(N35:N55)</f>
        <v>5350758.34</v>
      </c>
      <c r="O34" s="119">
        <f>SUM(O35:O141)</f>
        <v>5401544.0999999996</v>
      </c>
      <c r="P34" s="144">
        <f>P35</f>
        <v>96.150695776811105</v>
      </c>
      <c r="Q34" s="75"/>
    </row>
    <row r="35" spans="1:17" s="5" customFormat="1" ht="147.75" customHeight="1">
      <c r="A35" s="73" t="s">
        <v>217</v>
      </c>
      <c r="B35" s="121" t="s">
        <v>235</v>
      </c>
      <c r="C35" s="122">
        <v>728050</v>
      </c>
      <c r="D35" s="122">
        <v>797038</v>
      </c>
      <c r="E35" s="123">
        <v>768761.35</v>
      </c>
      <c r="F35" s="124">
        <f t="shared" ref="F35:F51" si="0">(E35/D35)*100</f>
        <v>96.452283329025718</v>
      </c>
      <c r="G35" s="122">
        <v>2500</v>
      </c>
      <c r="H35" s="122">
        <v>2500</v>
      </c>
      <c r="I35" s="123">
        <v>2500</v>
      </c>
      <c r="J35" s="123"/>
      <c r="K35" s="124">
        <f>J35/I35*100</f>
        <v>0</v>
      </c>
      <c r="L35" s="122">
        <f>C35+G35</f>
        <v>730550</v>
      </c>
      <c r="M35" s="122">
        <f>D35+H35</f>
        <v>799538</v>
      </c>
      <c r="N35" s="123">
        <f>D35+I35</f>
        <v>799538</v>
      </c>
      <c r="O35" s="123">
        <f>E35+J35</f>
        <v>768761.35</v>
      </c>
      <c r="P35" s="124">
        <f>SUM(O35/N35*100)</f>
        <v>96.150695776811105</v>
      </c>
      <c r="Q35" s="75"/>
    </row>
    <row r="36" spans="1:17" s="10" customFormat="1" ht="35.25" hidden="1" customHeight="1">
      <c r="A36" s="138" t="s">
        <v>422</v>
      </c>
      <c r="B36" s="347" t="s">
        <v>36</v>
      </c>
      <c r="C36" s="127">
        <v>0</v>
      </c>
      <c r="D36" s="127"/>
      <c r="E36" s="136"/>
      <c r="F36" s="124" t="e">
        <f>(E36/D36)*100</f>
        <v>#DIV/0!</v>
      </c>
      <c r="G36" s="127"/>
      <c r="H36" s="127"/>
      <c r="I36" s="136"/>
      <c r="J36" s="136"/>
      <c r="K36" s="124"/>
      <c r="L36" s="122">
        <f>C36+G36</f>
        <v>0</v>
      </c>
      <c r="M36" s="122">
        <f>D36+H36</f>
        <v>0</v>
      </c>
      <c r="N36" s="123">
        <f>D36+I36</f>
        <v>0</v>
      </c>
      <c r="O36" s="123">
        <f>E36+J36</f>
        <v>0</v>
      </c>
      <c r="P36" s="124" t="e">
        <f>O36/N36*100</f>
        <v>#DIV/0!</v>
      </c>
      <c r="Q36" s="81"/>
    </row>
    <row r="37" spans="1:17" s="5" customFormat="1" ht="53.25" hidden="1" customHeight="1">
      <c r="A37" s="73" t="s">
        <v>84</v>
      </c>
      <c r="B37" s="121"/>
      <c r="C37" s="127"/>
      <c r="D37" s="122"/>
      <c r="E37" s="123"/>
      <c r="F37" s="124" t="e">
        <f t="shared" si="0"/>
        <v>#DIV/0!</v>
      </c>
      <c r="G37" s="76"/>
      <c r="H37" s="76"/>
      <c r="I37" s="77"/>
      <c r="J37" s="77"/>
      <c r="K37" s="82"/>
      <c r="L37" s="122">
        <f t="shared" ref="L37:M41" si="1">C37+G37</f>
        <v>0</v>
      </c>
      <c r="M37" s="122">
        <f t="shared" si="1"/>
        <v>0</v>
      </c>
      <c r="N37" s="123">
        <f t="shared" ref="N37:N43" si="2">D37+I37</f>
        <v>0</v>
      </c>
      <c r="O37" s="123">
        <f t="shared" ref="O37:O57" si="3">E37+J37</f>
        <v>0</v>
      </c>
      <c r="P37" s="124" t="e">
        <f t="shared" ref="P37:P43" si="4">O37/N37*100</f>
        <v>#DIV/0!</v>
      </c>
      <c r="Q37" s="75"/>
    </row>
    <row r="38" spans="1:17" s="5" customFormat="1" ht="45" hidden="1" customHeight="1">
      <c r="A38" s="64" t="s">
        <v>280</v>
      </c>
      <c r="B38" s="65" t="s">
        <v>250</v>
      </c>
      <c r="C38" s="83"/>
      <c r="D38" s="76"/>
      <c r="E38" s="77"/>
      <c r="F38" s="124" t="e">
        <f t="shared" si="0"/>
        <v>#DIV/0!</v>
      </c>
      <c r="G38" s="76"/>
      <c r="H38" s="76"/>
      <c r="I38" s="77"/>
      <c r="J38" s="77"/>
      <c r="K38" s="82"/>
      <c r="L38" s="76">
        <f t="shared" si="1"/>
        <v>0</v>
      </c>
      <c r="M38" s="76">
        <f t="shared" si="1"/>
        <v>0</v>
      </c>
      <c r="N38" s="77">
        <f t="shared" si="2"/>
        <v>0</v>
      </c>
      <c r="O38" s="77">
        <f t="shared" si="3"/>
        <v>0</v>
      </c>
      <c r="P38" s="78" t="e">
        <f t="shared" si="4"/>
        <v>#DIV/0!</v>
      </c>
      <c r="Q38" s="75"/>
    </row>
    <row r="39" spans="1:17" s="5" customFormat="1" ht="27.6" hidden="1">
      <c r="A39" s="64" t="s">
        <v>251</v>
      </c>
      <c r="B39" s="65" t="s">
        <v>252</v>
      </c>
      <c r="C39" s="83"/>
      <c r="D39" s="76"/>
      <c r="E39" s="77"/>
      <c r="F39" s="124" t="e">
        <f t="shared" si="0"/>
        <v>#DIV/0!</v>
      </c>
      <c r="G39" s="76"/>
      <c r="H39" s="76"/>
      <c r="I39" s="77"/>
      <c r="J39" s="77"/>
      <c r="K39" s="82"/>
      <c r="L39" s="76">
        <f t="shared" si="1"/>
        <v>0</v>
      </c>
      <c r="M39" s="76">
        <f t="shared" si="1"/>
        <v>0</v>
      </c>
      <c r="N39" s="77">
        <f t="shared" si="2"/>
        <v>0</v>
      </c>
      <c r="O39" s="77">
        <f t="shared" si="3"/>
        <v>0</v>
      </c>
      <c r="P39" s="78" t="e">
        <f t="shared" si="4"/>
        <v>#DIV/0!</v>
      </c>
      <c r="Q39" s="75"/>
    </row>
    <row r="40" spans="1:17" s="5" customFormat="1" ht="34.5" hidden="1" customHeight="1">
      <c r="A40" s="64" t="s">
        <v>253</v>
      </c>
      <c r="B40" s="65" t="s">
        <v>254</v>
      </c>
      <c r="C40" s="83"/>
      <c r="D40" s="76"/>
      <c r="E40" s="77"/>
      <c r="F40" s="124" t="e">
        <f t="shared" si="0"/>
        <v>#DIV/0!</v>
      </c>
      <c r="G40" s="76"/>
      <c r="H40" s="76"/>
      <c r="I40" s="77"/>
      <c r="J40" s="77"/>
      <c r="K40" s="82"/>
      <c r="L40" s="76">
        <f t="shared" si="1"/>
        <v>0</v>
      </c>
      <c r="M40" s="76">
        <f t="shared" si="1"/>
        <v>0</v>
      </c>
      <c r="N40" s="77">
        <f t="shared" si="2"/>
        <v>0</v>
      </c>
      <c r="O40" s="77">
        <f t="shared" si="3"/>
        <v>0</v>
      </c>
      <c r="P40" s="78" t="e">
        <f t="shared" si="4"/>
        <v>#DIV/0!</v>
      </c>
      <c r="Q40" s="75"/>
    </row>
    <row r="41" spans="1:17" s="5" customFormat="1" ht="15.6" hidden="1">
      <c r="A41" s="64" t="s">
        <v>255</v>
      </c>
      <c r="B41" s="65" t="s">
        <v>256</v>
      </c>
      <c r="C41" s="83"/>
      <c r="D41" s="76"/>
      <c r="E41" s="77"/>
      <c r="F41" s="124" t="e">
        <f t="shared" si="0"/>
        <v>#DIV/0!</v>
      </c>
      <c r="G41" s="76"/>
      <c r="H41" s="76"/>
      <c r="I41" s="77"/>
      <c r="J41" s="77"/>
      <c r="K41" s="82" t="e">
        <f>J41/I41*100</f>
        <v>#DIV/0!</v>
      </c>
      <c r="L41" s="76">
        <f t="shared" si="1"/>
        <v>0</v>
      </c>
      <c r="M41" s="76">
        <f t="shared" si="1"/>
        <v>0</v>
      </c>
      <c r="N41" s="77">
        <f t="shared" si="2"/>
        <v>0</v>
      </c>
      <c r="O41" s="77">
        <f t="shared" si="3"/>
        <v>0</v>
      </c>
      <c r="P41" s="78" t="e">
        <f t="shared" si="4"/>
        <v>#DIV/0!</v>
      </c>
      <c r="Q41" s="75"/>
    </row>
    <row r="42" spans="1:17" s="5" customFormat="1" ht="21" hidden="1" customHeight="1">
      <c r="A42" s="64">
        <v>130112</v>
      </c>
      <c r="B42" s="65" t="s">
        <v>323</v>
      </c>
      <c r="C42" s="83"/>
      <c r="D42" s="76"/>
      <c r="E42" s="77"/>
      <c r="F42" s="124" t="e">
        <f t="shared" si="0"/>
        <v>#DIV/0!</v>
      </c>
      <c r="G42" s="76"/>
      <c r="H42" s="76"/>
      <c r="I42" s="77"/>
      <c r="J42" s="77"/>
      <c r="K42" s="82"/>
      <c r="L42" s="76"/>
      <c r="M42" s="76">
        <f t="shared" ref="M42:M51" si="5">D42+H42</f>
        <v>0</v>
      </c>
      <c r="N42" s="77">
        <f t="shared" si="2"/>
        <v>0</v>
      </c>
      <c r="O42" s="77">
        <f t="shared" si="3"/>
        <v>0</v>
      </c>
      <c r="P42" s="78" t="e">
        <f t="shared" si="4"/>
        <v>#DIV/0!</v>
      </c>
      <c r="Q42" s="75"/>
    </row>
    <row r="43" spans="1:17" s="5" customFormat="1" ht="77.25" hidden="1" customHeight="1">
      <c r="A43" s="73" t="s">
        <v>218</v>
      </c>
      <c r="B43" s="121"/>
      <c r="C43" s="127"/>
      <c r="D43" s="122"/>
      <c r="E43" s="123"/>
      <c r="F43" s="124" t="e">
        <f t="shared" si="0"/>
        <v>#DIV/0!</v>
      </c>
      <c r="G43" s="76"/>
      <c r="H43" s="76"/>
      <c r="I43" s="77"/>
      <c r="J43" s="77"/>
      <c r="K43" s="82"/>
      <c r="L43" s="76"/>
      <c r="M43" s="122">
        <f t="shared" si="5"/>
        <v>0</v>
      </c>
      <c r="N43" s="123">
        <f t="shared" si="2"/>
        <v>0</v>
      </c>
      <c r="O43" s="123">
        <f t="shared" si="3"/>
        <v>0</v>
      </c>
      <c r="P43" s="124" t="e">
        <f t="shared" si="4"/>
        <v>#DIV/0!</v>
      </c>
      <c r="Q43" s="75"/>
    </row>
    <row r="44" spans="1:17" s="5" customFormat="1" ht="51.75" customHeight="1">
      <c r="A44" s="73" t="s">
        <v>423</v>
      </c>
      <c r="B44" s="121" t="s">
        <v>180</v>
      </c>
      <c r="C44" s="127">
        <v>20000</v>
      </c>
      <c r="D44" s="122">
        <v>20000</v>
      </c>
      <c r="E44" s="123">
        <v>20000</v>
      </c>
      <c r="F44" s="124">
        <f t="shared" si="0"/>
        <v>100</v>
      </c>
      <c r="G44" s="76"/>
      <c r="H44" s="122"/>
      <c r="I44" s="123"/>
      <c r="J44" s="123"/>
      <c r="K44" s="82"/>
      <c r="L44" s="122">
        <f>C44+G44</f>
        <v>20000</v>
      </c>
      <c r="M44" s="122">
        <f t="shared" si="5"/>
        <v>20000</v>
      </c>
      <c r="N44" s="123">
        <f>D44+I44</f>
        <v>20000</v>
      </c>
      <c r="O44" s="123">
        <f>E44+J44</f>
        <v>20000</v>
      </c>
      <c r="P44" s="124">
        <f>O44/N44*100</f>
        <v>100</v>
      </c>
      <c r="Q44" s="75"/>
    </row>
    <row r="45" spans="1:17" s="5" customFormat="1" ht="85.5" hidden="1" customHeight="1">
      <c r="A45" s="73" t="s">
        <v>85</v>
      </c>
      <c r="B45" s="121" t="s">
        <v>2</v>
      </c>
      <c r="C45" s="127"/>
      <c r="D45" s="122"/>
      <c r="E45" s="123"/>
      <c r="F45" s="124" t="e">
        <f t="shared" si="0"/>
        <v>#DIV/0!</v>
      </c>
      <c r="G45" s="76"/>
      <c r="H45" s="76"/>
      <c r="I45" s="77"/>
      <c r="J45" s="77"/>
      <c r="K45" s="141" t="e">
        <f t="shared" ref="K45:K61" si="6">J45/I45*100</f>
        <v>#DIV/0!</v>
      </c>
      <c r="L45" s="122">
        <f t="shared" ref="L45:L53" si="7">C45+G45</f>
        <v>0</v>
      </c>
      <c r="M45" s="122">
        <f t="shared" si="5"/>
        <v>0</v>
      </c>
      <c r="N45" s="123">
        <f t="shared" ref="N45:N51" si="8">D45+I45</f>
        <v>0</v>
      </c>
      <c r="O45" s="123">
        <f t="shared" ref="O45:O51" si="9">E45+J45</f>
        <v>0</v>
      </c>
      <c r="P45" s="124" t="e">
        <f t="shared" ref="P45:P54" si="10">O45/N45*100</f>
        <v>#DIV/0!</v>
      </c>
      <c r="Q45" s="75"/>
    </row>
    <row r="46" spans="1:17" s="5" customFormat="1" ht="77.25" hidden="1" customHeight="1">
      <c r="A46" s="64">
        <v>150110</v>
      </c>
      <c r="B46" s="338" t="s">
        <v>267</v>
      </c>
      <c r="C46" s="83"/>
      <c r="D46" s="76"/>
      <c r="E46" s="77"/>
      <c r="F46" s="124" t="e">
        <f t="shared" si="0"/>
        <v>#DIV/0!</v>
      </c>
      <c r="G46" s="76"/>
      <c r="H46" s="76"/>
      <c r="I46" s="77"/>
      <c r="J46" s="77"/>
      <c r="K46" s="78" t="e">
        <f t="shared" si="6"/>
        <v>#DIV/0!</v>
      </c>
      <c r="L46" s="122">
        <f t="shared" si="7"/>
        <v>0</v>
      </c>
      <c r="M46" s="122">
        <f t="shared" si="5"/>
        <v>0</v>
      </c>
      <c r="N46" s="123">
        <f t="shared" si="8"/>
        <v>0</v>
      </c>
      <c r="O46" s="123">
        <f t="shared" si="9"/>
        <v>0</v>
      </c>
      <c r="P46" s="124" t="e">
        <f t="shared" si="10"/>
        <v>#DIV/0!</v>
      </c>
      <c r="Q46" s="75"/>
    </row>
    <row r="47" spans="1:17" s="5" customFormat="1" ht="18" hidden="1" customHeight="1">
      <c r="A47" s="114">
        <v>160101</v>
      </c>
      <c r="B47" s="262" t="s">
        <v>281</v>
      </c>
      <c r="C47" s="83"/>
      <c r="D47" s="76"/>
      <c r="E47" s="77"/>
      <c r="F47" s="124" t="e">
        <f t="shared" si="0"/>
        <v>#DIV/0!</v>
      </c>
      <c r="G47" s="76"/>
      <c r="H47" s="76"/>
      <c r="I47" s="77"/>
      <c r="J47" s="77"/>
      <c r="K47" s="78" t="e">
        <f t="shared" si="6"/>
        <v>#DIV/0!</v>
      </c>
      <c r="L47" s="122">
        <f t="shared" si="7"/>
        <v>0</v>
      </c>
      <c r="M47" s="122">
        <f t="shared" si="5"/>
        <v>0</v>
      </c>
      <c r="N47" s="123">
        <f t="shared" si="8"/>
        <v>0</v>
      </c>
      <c r="O47" s="123">
        <f t="shared" si="9"/>
        <v>0</v>
      </c>
      <c r="P47" s="124" t="e">
        <f t="shared" si="10"/>
        <v>#DIV/0!</v>
      </c>
      <c r="Q47" s="75"/>
    </row>
    <row r="48" spans="1:17" s="5" customFormat="1" ht="43.5" hidden="1" customHeight="1">
      <c r="A48" s="115" t="s">
        <v>324</v>
      </c>
      <c r="B48" s="262" t="s">
        <v>325</v>
      </c>
      <c r="C48" s="83"/>
      <c r="D48" s="76"/>
      <c r="E48" s="77"/>
      <c r="F48" s="124" t="e">
        <f t="shared" si="0"/>
        <v>#DIV/0!</v>
      </c>
      <c r="G48" s="76"/>
      <c r="H48" s="76"/>
      <c r="I48" s="77"/>
      <c r="J48" s="77"/>
      <c r="K48" s="78" t="e">
        <f t="shared" si="6"/>
        <v>#DIV/0!</v>
      </c>
      <c r="L48" s="122">
        <f t="shared" si="7"/>
        <v>0</v>
      </c>
      <c r="M48" s="122">
        <f t="shared" si="5"/>
        <v>0</v>
      </c>
      <c r="N48" s="123">
        <f t="shared" si="8"/>
        <v>0</v>
      </c>
      <c r="O48" s="123">
        <f t="shared" si="9"/>
        <v>0</v>
      </c>
      <c r="P48" s="124" t="e">
        <f t="shared" si="10"/>
        <v>#DIV/0!</v>
      </c>
      <c r="Q48" s="75"/>
    </row>
    <row r="49" spans="1:17" s="5" customFormat="1" ht="99.75" hidden="1" customHeight="1">
      <c r="A49" s="337" t="s">
        <v>64</v>
      </c>
      <c r="B49" s="262" t="s">
        <v>63</v>
      </c>
      <c r="C49" s="127"/>
      <c r="D49" s="122"/>
      <c r="E49" s="123"/>
      <c r="F49" s="124" t="e">
        <f t="shared" si="0"/>
        <v>#DIV/0!</v>
      </c>
      <c r="G49" s="122"/>
      <c r="H49" s="122"/>
      <c r="I49" s="123"/>
      <c r="J49" s="123"/>
      <c r="K49" s="124" t="e">
        <f t="shared" si="6"/>
        <v>#DIV/0!</v>
      </c>
      <c r="L49" s="122">
        <f t="shared" si="7"/>
        <v>0</v>
      </c>
      <c r="M49" s="122">
        <f t="shared" si="5"/>
        <v>0</v>
      </c>
      <c r="N49" s="123">
        <f t="shared" si="8"/>
        <v>0</v>
      </c>
      <c r="O49" s="123">
        <f t="shared" si="9"/>
        <v>0</v>
      </c>
      <c r="P49" s="124" t="e">
        <f t="shared" si="10"/>
        <v>#DIV/0!</v>
      </c>
      <c r="Q49" s="75"/>
    </row>
    <row r="50" spans="1:17" s="5" customFormat="1" ht="100.5" hidden="1" customHeight="1">
      <c r="A50" s="73" t="s">
        <v>386</v>
      </c>
      <c r="B50" s="121" t="s">
        <v>385</v>
      </c>
      <c r="C50" s="127"/>
      <c r="D50" s="122"/>
      <c r="E50" s="123"/>
      <c r="F50" s="124" t="e">
        <f t="shared" si="0"/>
        <v>#DIV/0!</v>
      </c>
      <c r="G50" s="122"/>
      <c r="H50" s="122"/>
      <c r="I50" s="123"/>
      <c r="J50" s="123"/>
      <c r="K50" s="124" t="e">
        <f t="shared" si="6"/>
        <v>#DIV/0!</v>
      </c>
      <c r="L50" s="122">
        <f t="shared" si="7"/>
        <v>0</v>
      </c>
      <c r="M50" s="122">
        <f t="shared" si="5"/>
        <v>0</v>
      </c>
      <c r="N50" s="123">
        <f t="shared" si="8"/>
        <v>0</v>
      </c>
      <c r="O50" s="123">
        <f t="shared" si="9"/>
        <v>0</v>
      </c>
      <c r="P50" s="124" t="e">
        <f t="shared" si="10"/>
        <v>#DIV/0!</v>
      </c>
      <c r="Q50" s="75"/>
    </row>
    <row r="51" spans="1:17" s="5" customFormat="1" ht="100.5" customHeight="1">
      <c r="A51" s="73" t="s">
        <v>424</v>
      </c>
      <c r="B51" s="121" t="s">
        <v>425</v>
      </c>
      <c r="C51" s="127">
        <v>80000</v>
      </c>
      <c r="D51" s="122">
        <v>173600</v>
      </c>
      <c r="E51" s="123">
        <v>166345.69</v>
      </c>
      <c r="F51" s="124">
        <f t="shared" si="0"/>
        <v>95.821250000000006</v>
      </c>
      <c r="G51" s="122"/>
      <c r="H51" s="122"/>
      <c r="I51" s="123"/>
      <c r="J51" s="123"/>
      <c r="K51" s="124"/>
      <c r="L51" s="122">
        <f t="shared" si="7"/>
        <v>80000</v>
      </c>
      <c r="M51" s="122">
        <f t="shared" si="5"/>
        <v>173600</v>
      </c>
      <c r="N51" s="123">
        <f t="shared" si="8"/>
        <v>173600</v>
      </c>
      <c r="O51" s="123">
        <f t="shared" si="9"/>
        <v>166345.69</v>
      </c>
      <c r="P51" s="124">
        <f t="shared" si="10"/>
        <v>95.821250000000006</v>
      </c>
      <c r="Q51" s="75"/>
    </row>
    <row r="52" spans="1:17" s="5" customFormat="1" ht="100.5" customHeight="1">
      <c r="A52" s="73" t="s">
        <v>466</v>
      </c>
      <c r="B52" s="121" t="s">
        <v>469</v>
      </c>
      <c r="C52" s="127"/>
      <c r="D52" s="122"/>
      <c r="E52" s="123"/>
      <c r="F52" s="124"/>
      <c r="G52" s="122"/>
      <c r="H52" s="122">
        <v>1470000</v>
      </c>
      <c r="I52" s="123">
        <v>1470000</v>
      </c>
      <c r="J52" s="123">
        <v>1469374</v>
      </c>
      <c r="K52" s="124">
        <f>J52/I52*100</f>
        <v>99.957414965986388</v>
      </c>
      <c r="L52" s="122">
        <f>C52+G52</f>
        <v>0</v>
      </c>
      <c r="M52" s="122">
        <f>D52+I52</f>
        <v>1470000</v>
      </c>
      <c r="N52" s="123">
        <f>D52+I52</f>
        <v>1470000</v>
      </c>
      <c r="O52" s="123">
        <f>E52+J52</f>
        <v>1469374</v>
      </c>
      <c r="P52" s="124">
        <f t="shared" si="10"/>
        <v>99.957414965986388</v>
      </c>
      <c r="Q52" s="75"/>
    </row>
    <row r="53" spans="1:17" s="5" customFormat="1" ht="100.5" customHeight="1">
      <c r="A53" s="73" t="s">
        <v>467</v>
      </c>
      <c r="B53" s="121" t="s">
        <v>470</v>
      </c>
      <c r="C53" s="127"/>
      <c r="D53" s="122"/>
      <c r="E53" s="123"/>
      <c r="F53" s="124"/>
      <c r="G53" s="122"/>
      <c r="H53" s="122">
        <v>2772320.34</v>
      </c>
      <c r="I53" s="123">
        <v>2772320.34</v>
      </c>
      <c r="J53" s="123">
        <v>2769092.01</v>
      </c>
      <c r="K53" s="124">
        <f>J53/I53*100</f>
        <v>99.883551335918128</v>
      </c>
      <c r="L53" s="122">
        <f t="shared" si="7"/>
        <v>0</v>
      </c>
      <c r="M53" s="122">
        <f>D53+I53</f>
        <v>2772320.34</v>
      </c>
      <c r="N53" s="123">
        <f>D53+I53</f>
        <v>2772320.34</v>
      </c>
      <c r="O53" s="123">
        <f>E53+J53</f>
        <v>2769092.01</v>
      </c>
      <c r="P53" s="124">
        <f t="shared" si="10"/>
        <v>99.883551335918128</v>
      </c>
      <c r="Q53" s="75"/>
    </row>
    <row r="54" spans="1:17" s="5" customFormat="1" ht="100.5" customHeight="1">
      <c r="A54" s="73" t="s">
        <v>426</v>
      </c>
      <c r="B54" s="121" t="s">
        <v>431</v>
      </c>
      <c r="C54" s="127">
        <v>10000</v>
      </c>
      <c r="D54" s="122">
        <v>40500</v>
      </c>
      <c r="E54" s="123">
        <v>21900</v>
      </c>
      <c r="F54" s="124">
        <f>E54/D54*100</f>
        <v>54.074074074074076</v>
      </c>
      <c r="G54" s="122"/>
      <c r="H54" s="122">
        <v>105300</v>
      </c>
      <c r="I54" s="123">
        <v>105300</v>
      </c>
      <c r="J54" s="123">
        <v>100893.77</v>
      </c>
      <c r="K54" s="124">
        <f>J54/I54*100</f>
        <v>95.815546058879391</v>
      </c>
      <c r="L54" s="122">
        <f>G54</f>
        <v>0</v>
      </c>
      <c r="M54" s="122">
        <f>D54+I54</f>
        <v>145800</v>
      </c>
      <c r="N54" s="123">
        <f>C54+I54</f>
        <v>115300</v>
      </c>
      <c r="O54" s="123">
        <f>E54+J54</f>
        <v>122793.77</v>
      </c>
      <c r="P54" s="124">
        <f t="shared" si="10"/>
        <v>106.49936686903729</v>
      </c>
      <c r="Q54" s="75"/>
    </row>
    <row r="55" spans="1:17" s="5" customFormat="1" ht="100.5" hidden="1" customHeight="1">
      <c r="A55" s="73" t="s">
        <v>429</v>
      </c>
      <c r="B55" s="121" t="s">
        <v>56</v>
      </c>
      <c r="C55" s="127"/>
      <c r="D55" s="122"/>
      <c r="E55" s="123"/>
      <c r="F55" s="124"/>
      <c r="G55" s="122"/>
      <c r="H55" s="122"/>
      <c r="I55" s="123"/>
      <c r="J55" s="123"/>
      <c r="K55" s="124"/>
      <c r="L55" s="122">
        <f>C55+G55</f>
        <v>0</v>
      </c>
      <c r="M55" s="122">
        <f>D55+H55</f>
        <v>0</v>
      </c>
      <c r="N55" s="123">
        <f t="shared" ref="N55:N61" si="11">D55+I55</f>
        <v>0</v>
      </c>
      <c r="O55" s="123">
        <f>E55+J55</f>
        <v>0</v>
      </c>
      <c r="P55" s="124"/>
      <c r="Q55" s="75"/>
    </row>
    <row r="56" spans="1:17" s="5" customFormat="1" ht="82.95" hidden="1" customHeight="1">
      <c r="A56" s="73" t="s">
        <v>427</v>
      </c>
      <c r="B56" s="121" t="s">
        <v>432</v>
      </c>
      <c r="C56" s="127"/>
      <c r="D56" s="122"/>
      <c r="E56" s="123"/>
      <c r="F56" s="124"/>
      <c r="G56" s="76"/>
      <c r="H56" s="122"/>
      <c r="I56" s="123"/>
      <c r="J56" s="123"/>
      <c r="K56" s="124" t="e">
        <f t="shared" si="6"/>
        <v>#DIV/0!</v>
      </c>
      <c r="L56" s="76"/>
      <c r="M56" s="122">
        <f>D56+H56</f>
        <v>0</v>
      </c>
      <c r="N56" s="123">
        <f t="shared" si="11"/>
        <v>0</v>
      </c>
      <c r="O56" s="123">
        <f t="shared" si="3"/>
        <v>0</v>
      </c>
      <c r="P56" s="143" t="e">
        <f>O56/N56*100</f>
        <v>#DIV/0!</v>
      </c>
      <c r="Q56" s="75"/>
    </row>
    <row r="57" spans="1:17" s="5" customFormat="1" ht="62.25" hidden="1" customHeight="1">
      <c r="A57" s="73" t="s">
        <v>428</v>
      </c>
      <c r="B57" s="125" t="s">
        <v>433</v>
      </c>
      <c r="C57" s="127"/>
      <c r="D57" s="122"/>
      <c r="E57" s="123"/>
      <c r="F57" s="124"/>
      <c r="G57" s="122"/>
      <c r="H57" s="122"/>
      <c r="I57" s="123"/>
      <c r="J57" s="77"/>
      <c r="K57" s="124" t="e">
        <f t="shared" si="6"/>
        <v>#DIV/0!</v>
      </c>
      <c r="L57" s="76"/>
      <c r="M57" s="122">
        <f>D57+H57</f>
        <v>0</v>
      </c>
      <c r="N57" s="123">
        <f t="shared" si="11"/>
        <v>0</v>
      </c>
      <c r="O57" s="123">
        <f t="shared" si="3"/>
        <v>0</v>
      </c>
      <c r="P57" s="143"/>
      <c r="Q57" s="75"/>
    </row>
    <row r="58" spans="1:17" s="5" customFormat="1" ht="62.25" customHeight="1">
      <c r="A58" s="73" t="s">
        <v>468</v>
      </c>
      <c r="B58" s="125" t="s">
        <v>383</v>
      </c>
      <c r="C58" s="127"/>
      <c r="D58" s="122">
        <v>311600</v>
      </c>
      <c r="E58" s="123">
        <v>311600</v>
      </c>
      <c r="F58" s="124">
        <f>E58/D58*100</f>
        <v>100</v>
      </c>
      <c r="G58" s="122"/>
      <c r="H58" s="122"/>
      <c r="I58" s="123"/>
      <c r="J58" s="77"/>
      <c r="K58" s="124"/>
      <c r="L58" s="76"/>
      <c r="M58" s="122"/>
      <c r="N58" s="123"/>
      <c r="O58" s="123"/>
      <c r="P58" s="143"/>
      <c r="Q58" s="75"/>
    </row>
    <row r="59" spans="1:17" s="5" customFormat="1" ht="69" customHeight="1">
      <c r="A59" s="73" t="s">
        <v>429</v>
      </c>
      <c r="B59" s="121" t="s">
        <v>430</v>
      </c>
      <c r="C59" s="127">
        <v>0</v>
      </c>
      <c r="D59" s="122">
        <v>0</v>
      </c>
      <c r="E59" s="123"/>
      <c r="F59" s="124"/>
      <c r="G59" s="76"/>
      <c r="H59" s="122">
        <v>86000</v>
      </c>
      <c r="I59" s="123">
        <v>86000</v>
      </c>
      <c r="J59" s="123">
        <v>85177.279999999999</v>
      </c>
      <c r="K59" s="124">
        <f t="shared" si="6"/>
        <v>99.043348837209294</v>
      </c>
      <c r="L59" s="76"/>
      <c r="M59" s="122">
        <f>D59+H59</f>
        <v>86000</v>
      </c>
      <c r="N59" s="123">
        <f t="shared" si="11"/>
        <v>86000</v>
      </c>
      <c r="O59" s="123">
        <f>E59+J59</f>
        <v>85177.279999999999</v>
      </c>
      <c r="P59" s="124">
        <f>O59/N59*100</f>
        <v>99.043348837209294</v>
      </c>
      <c r="Q59" s="75"/>
    </row>
    <row r="60" spans="1:17" s="5" customFormat="1" ht="60.75" hidden="1" customHeight="1">
      <c r="A60" s="73" t="s">
        <v>86</v>
      </c>
      <c r="B60" s="121" t="s">
        <v>87</v>
      </c>
      <c r="C60" s="127"/>
      <c r="D60" s="122"/>
      <c r="E60" s="123"/>
      <c r="F60" s="124" t="e">
        <f t="shared" ref="F60:F69" si="12">(E60/D60)*100</f>
        <v>#DIV/0!</v>
      </c>
      <c r="G60" s="76"/>
      <c r="H60" s="76"/>
      <c r="I60" s="77"/>
      <c r="J60" s="77"/>
      <c r="K60" s="142" t="e">
        <f>J60/I60*100</f>
        <v>#DIV/0!</v>
      </c>
      <c r="L60" s="76">
        <f>C60+G60</f>
        <v>0</v>
      </c>
      <c r="M60" s="122">
        <f>D60+H60</f>
        <v>0</v>
      </c>
      <c r="N60" s="123">
        <f t="shared" si="11"/>
        <v>0</v>
      </c>
      <c r="O60" s="123">
        <f>E60+J60</f>
        <v>0</v>
      </c>
      <c r="P60" s="124" t="e">
        <f>O60/N60*100</f>
        <v>#DIV/0!</v>
      </c>
      <c r="Q60" s="75"/>
    </row>
    <row r="61" spans="1:17" s="5" customFormat="1" ht="111.75" hidden="1" customHeight="1">
      <c r="A61" s="73" t="s">
        <v>0</v>
      </c>
      <c r="B61" s="121" t="s">
        <v>1</v>
      </c>
      <c r="C61" s="127"/>
      <c r="D61" s="122"/>
      <c r="E61" s="131"/>
      <c r="F61" s="124" t="e">
        <f t="shared" si="12"/>
        <v>#DIV/0!</v>
      </c>
      <c r="G61" s="74"/>
      <c r="H61" s="122"/>
      <c r="I61" s="123"/>
      <c r="J61" s="123"/>
      <c r="K61" s="124" t="e">
        <f t="shared" si="6"/>
        <v>#DIV/0!</v>
      </c>
      <c r="L61" s="76">
        <f>C61+G61</f>
        <v>0</v>
      </c>
      <c r="M61" s="123">
        <f>D61+H61</f>
        <v>0</v>
      </c>
      <c r="N61" s="123">
        <f t="shared" si="11"/>
        <v>0</v>
      </c>
      <c r="O61" s="123">
        <f>E61+J61</f>
        <v>0</v>
      </c>
      <c r="P61" s="126" t="e">
        <f>O61/N61*100</f>
        <v>#DIV/0!</v>
      </c>
      <c r="Q61" s="75"/>
    </row>
    <row r="62" spans="1:17" s="10" customFormat="1" ht="53.25" hidden="1" customHeight="1">
      <c r="A62" s="117" t="s">
        <v>219</v>
      </c>
      <c r="B62" s="132" t="s">
        <v>88</v>
      </c>
      <c r="C62" s="128">
        <f>SUM(C63:C72)</f>
        <v>0</v>
      </c>
      <c r="D62" s="128">
        <f>SUM(D63:D72)</f>
        <v>0</v>
      </c>
      <c r="E62" s="129">
        <f>SUM(E63:E72)</f>
        <v>0</v>
      </c>
      <c r="F62" s="120" t="e">
        <f t="shared" si="12"/>
        <v>#DIV/0!</v>
      </c>
      <c r="G62" s="128">
        <f>SUM(G63:G72)</f>
        <v>0</v>
      </c>
      <c r="H62" s="128">
        <f>SUM(H63:H72)</f>
        <v>0</v>
      </c>
      <c r="I62" s="129">
        <f>SUM(I63:I72)</f>
        <v>0</v>
      </c>
      <c r="J62" s="129">
        <f>SUM(J63:J72)</f>
        <v>0</v>
      </c>
      <c r="K62" s="120" t="e">
        <f>J62/I62*100</f>
        <v>#DIV/0!</v>
      </c>
      <c r="L62" s="128">
        <f>SUM(L63:L72)</f>
        <v>0</v>
      </c>
      <c r="M62" s="128">
        <f>SUM(M63:M72)</f>
        <v>0</v>
      </c>
      <c r="N62" s="129">
        <f>SUM(N63:N72)</f>
        <v>0</v>
      </c>
      <c r="O62" s="129">
        <f>SUM(O63:O72)</f>
        <v>0</v>
      </c>
      <c r="P62" s="120">
        <f t="shared" ref="P62:P72" si="13">IF(N62=0,0,O62/N62*100)</f>
        <v>0</v>
      </c>
      <c r="Q62" s="81"/>
    </row>
    <row r="63" spans="1:17" s="10" customFormat="1" ht="33" hidden="1" customHeight="1">
      <c r="A63" s="138" t="s">
        <v>89</v>
      </c>
      <c r="B63" s="336" t="s">
        <v>90</v>
      </c>
      <c r="C63" s="127"/>
      <c r="D63" s="127"/>
      <c r="E63" s="136"/>
      <c r="F63" s="124" t="e">
        <f t="shared" si="12"/>
        <v>#DIV/0!</v>
      </c>
      <c r="G63" s="127"/>
      <c r="H63" s="127"/>
      <c r="I63" s="136"/>
      <c r="J63" s="136"/>
      <c r="K63" s="124" t="e">
        <f>J63/I63*100</f>
        <v>#DIV/0!</v>
      </c>
      <c r="L63" s="122">
        <f t="shared" ref="L63:M72" si="14">C63+G63</f>
        <v>0</v>
      </c>
      <c r="M63" s="122">
        <f t="shared" si="14"/>
        <v>0</v>
      </c>
      <c r="N63" s="123">
        <f t="shared" ref="N63:N72" si="15">D63+I63</f>
        <v>0</v>
      </c>
      <c r="O63" s="123">
        <f t="shared" ref="O63:O72" si="16">E63+J63</f>
        <v>0</v>
      </c>
      <c r="P63" s="124">
        <f t="shared" si="13"/>
        <v>0</v>
      </c>
      <c r="Q63" s="81"/>
    </row>
    <row r="64" spans="1:17" s="5" customFormat="1" ht="157.5" hidden="1" customHeight="1">
      <c r="A64" s="73" t="s">
        <v>220</v>
      </c>
      <c r="B64" s="121" t="s">
        <v>306</v>
      </c>
      <c r="C64" s="127"/>
      <c r="D64" s="122"/>
      <c r="E64" s="123"/>
      <c r="F64" s="124" t="e">
        <f t="shared" si="12"/>
        <v>#DIV/0!</v>
      </c>
      <c r="G64" s="122"/>
      <c r="H64" s="122"/>
      <c r="I64" s="131"/>
      <c r="J64" s="131"/>
      <c r="K64" s="124" t="e">
        <f>J64/I64*100</f>
        <v>#DIV/0!</v>
      </c>
      <c r="L64" s="122">
        <f t="shared" si="14"/>
        <v>0</v>
      </c>
      <c r="M64" s="122">
        <f t="shared" si="14"/>
        <v>0</v>
      </c>
      <c r="N64" s="123">
        <f t="shared" si="15"/>
        <v>0</v>
      </c>
      <c r="O64" s="123">
        <f t="shared" si="16"/>
        <v>0</v>
      </c>
      <c r="P64" s="124">
        <f t="shared" si="13"/>
        <v>0</v>
      </c>
      <c r="Q64" s="75"/>
    </row>
    <row r="65" spans="1:17" s="5" customFormat="1" ht="89.25" hidden="1" customHeight="1">
      <c r="A65" s="133" t="s">
        <v>221</v>
      </c>
      <c r="B65" s="121" t="s">
        <v>307</v>
      </c>
      <c r="C65" s="127"/>
      <c r="D65" s="122"/>
      <c r="E65" s="123"/>
      <c r="F65" s="124" t="e">
        <f t="shared" si="12"/>
        <v>#DIV/0!</v>
      </c>
      <c r="G65" s="76"/>
      <c r="H65" s="76"/>
      <c r="I65" s="84"/>
      <c r="J65" s="84"/>
      <c r="K65" s="142" t="e">
        <f t="shared" ref="K65:K72" si="17">J65/I65*100</f>
        <v>#DIV/0!</v>
      </c>
      <c r="L65" s="122">
        <f t="shared" si="14"/>
        <v>0</v>
      </c>
      <c r="M65" s="122">
        <f t="shared" si="14"/>
        <v>0</v>
      </c>
      <c r="N65" s="123">
        <f t="shared" si="15"/>
        <v>0</v>
      </c>
      <c r="O65" s="123">
        <f t="shared" si="16"/>
        <v>0</v>
      </c>
      <c r="P65" s="124">
        <f t="shared" si="13"/>
        <v>0</v>
      </c>
      <c r="Q65" s="75"/>
    </row>
    <row r="66" spans="1:17" s="5" customFormat="1" ht="59.25" hidden="1" customHeight="1">
      <c r="A66" s="73" t="s">
        <v>222</v>
      </c>
      <c r="B66" s="121" t="s">
        <v>223</v>
      </c>
      <c r="C66" s="127"/>
      <c r="D66" s="122"/>
      <c r="E66" s="123"/>
      <c r="F66" s="124" t="e">
        <f t="shared" si="12"/>
        <v>#DIV/0!</v>
      </c>
      <c r="G66" s="76"/>
      <c r="H66" s="122"/>
      <c r="I66" s="131"/>
      <c r="J66" s="131"/>
      <c r="K66" s="124" t="e">
        <f t="shared" si="17"/>
        <v>#DIV/0!</v>
      </c>
      <c r="L66" s="122">
        <f t="shared" si="14"/>
        <v>0</v>
      </c>
      <c r="M66" s="122">
        <f t="shared" si="14"/>
        <v>0</v>
      </c>
      <c r="N66" s="123">
        <f t="shared" si="15"/>
        <v>0</v>
      </c>
      <c r="O66" s="123">
        <f t="shared" si="16"/>
        <v>0</v>
      </c>
      <c r="P66" s="124">
        <f t="shared" si="13"/>
        <v>0</v>
      </c>
      <c r="Q66" s="75"/>
    </row>
    <row r="67" spans="1:17" s="5" customFormat="1" ht="52.5" hidden="1" customHeight="1">
      <c r="A67" s="73" t="s">
        <v>224</v>
      </c>
      <c r="B67" s="121" t="s">
        <v>225</v>
      </c>
      <c r="C67" s="127"/>
      <c r="D67" s="122"/>
      <c r="E67" s="123"/>
      <c r="F67" s="124" t="e">
        <f t="shared" si="12"/>
        <v>#DIV/0!</v>
      </c>
      <c r="G67" s="76"/>
      <c r="H67" s="122"/>
      <c r="I67" s="131"/>
      <c r="J67" s="123"/>
      <c r="K67" s="124" t="e">
        <f t="shared" si="17"/>
        <v>#DIV/0!</v>
      </c>
      <c r="L67" s="122">
        <f t="shared" si="14"/>
        <v>0</v>
      </c>
      <c r="M67" s="122">
        <f t="shared" si="14"/>
        <v>0</v>
      </c>
      <c r="N67" s="123">
        <f t="shared" si="15"/>
        <v>0</v>
      </c>
      <c r="O67" s="123">
        <f t="shared" si="16"/>
        <v>0</v>
      </c>
      <c r="P67" s="124">
        <f t="shared" si="13"/>
        <v>0</v>
      </c>
      <c r="Q67" s="75"/>
    </row>
    <row r="68" spans="1:17" s="5" customFormat="1" ht="42.75" hidden="1" customHeight="1">
      <c r="A68" s="73" t="s">
        <v>227</v>
      </c>
      <c r="B68" s="121" t="s">
        <v>226</v>
      </c>
      <c r="C68" s="127"/>
      <c r="D68" s="134"/>
      <c r="E68" s="123"/>
      <c r="F68" s="124" t="e">
        <f t="shared" si="12"/>
        <v>#DIV/0!</v>
      </c>
      <c r="G68" s="76"/>
      <c r="H68" s="76"/>
      <c r="I68" s="84"/>
      <c r="J68" s="77"/>
      <c r="K68" s="141" t="e">
        <f t="shared" si="17"/>
        <v>#DIV/0!</v>
      </c>
      <c r="L68" s="122">
        <f t="shared" si="14"/>
        <v>0</v>
      </c>
      <c r="M68" s="122">
        <f t="shared" si="14"/>
        <v>0</v>
      </c>
      <c r="N68" s="123">
        <f t="shared" si="15"/>
        <v>0</v>
      </c>
      <c r="O68" s="123">
        <f t="shared" si="16"/>
        <v>0</v>
      </c>
      <c r="P68" s="124">
        <f t="shared" si="13"/>
        <v>0</v>
      </c>
      <c r="Q68" s="75"/>
    </row>
    <row r="69" spans="1:17" s="5" customFormat="1" ht="49.5" hidden="1" customHeight="1">
      <c r="A69" s="73" t="s">
        <v>91</v>
      </c>
      <c r="B69" s="121" t="s">
        <v>92</v>
      </c>
      <c r="C69" s="127"/>
      <c r="D69" s="134"/>
      <c r="E69" s="123"/>
      <c r="F69" s="124" t="e">
        <f t="shared" si="12"/>
        <v>#DIV/0!</v>
      </c>
      <c r="G69" s="76"/>
      <c r="H69" s="122"/>
      <c r="I69" s="131"/>
      <c r="J69" s="123"/>
      <c r="K69" s="141" t="e">
        <f t="shared" si="17"/>
        <v>#DIV/0!</v>
      </c>
      <c r="L69" s="122">
        <f t="shared" si="14"/>
        <v>0</v>
      </c>
      <c r="M69" s="122">
        <f t="shared" si="14"/>
        <v>0</v>
      </c>
      <c r="N69" s="123">
        <f t="shared" si="15"/>
        <v>0</v>
      </c>
      <c r="O69" s="123">
        <f t="shared" si="16"/>
        <v>0</v>
      </c>
      <c r="P69" s="124">
        <f t="shared" si="13"/>
        <v>0</v>
      </c>
      <c r="Q69" s="75"/>
    </row>
    <row r="70" spans="1:17" s="5" customFormat="1" ht="46.5" hidden="1" customHeight="1">
      <c r="A70" s="73" t="s">
        <v>93</v>
      </c>
      <c r="B70" s="121" t="s">
        <v>94</v>
      </c>
      <c r="C70" s="127"/>
      <c r="D70" s="134"/>
      <c r="E70" s="123"/>
      <c r="F70" s="124"/>
      <c r="G70" s="122"/>
      <c r="H70" s="122"/>
      <c r="I70" s="131"/>
      <c r="J70" s="123"/>
      <c r="K70" s="124" t="e">
        <f t="shared" si="17"/>
        <v>#DIV/0!</v>
      </c>
      <c r="L70" s="122">
        <f t="shared" si="14"/>
        <v>0</v>
      </c>
      <c r="M70" s="122">
        <f t="shared" si="14"/>
        <v>0</v>
      </c>
      <c r="N70" s="123">
        <f t="shared" si="15"/>
        <v>0</v>
      </c>
      <c r="O70" s="123">
        <f t="shared" si="16"/>
        <v>0</v>
      </c>
      <c r="P70" s="124">
        <f t="shared" si="13"/>
        <v>0</v>
      </c>
      <c r="Q70" s="75"/>
    </row>
    <row r="71" spans="1:17" s="5" customFormat="1" ht="82.5" hidden="1" customHeight="1">
      <c r="A71" s="73" t="s">
        <v>57</v>
      </c>
      <c r="B71" s="121" t="s">
        <v>59</v>
      </c>
      <c r="C71" s="127"/>
      <c r="D71" s="134"/>
      <c r="E71" s="123"/>
      <c r="F71" s="124"/>
      <c r="G71" s="122"/>
      <c r="H71" s="122"/>
      <c r="I71" s="131"/>
      <c r="J71" s="123"/>
      <c r="K71" s="124" t="e">
        <f t="shared" si="17"/>
        <v>#DIV/0!</v>
      </c>
      <c r="L71" s="122"/>
      <c r="M71" s="122">
        <f t="shared" si="14"/>
        <v>0</v>
      </c>
      <c r="N71" s="123">
        <f t="shared" si="15"/>
        <v>0</v>
      </c>
      <c r="O71" s="123">
        <f t="shared" si="16"/>
        <v>0</v>
      </c>
      <c r="P71" s="124">
        <f t="shared" si="13"/>
        <v>0</v>
      </c>
      <c r="Q71" s="75"/>
    </row>
    <row r="72" spans="1:17" s="5" customFormat="1" ht="102.75" hidden="1" customHeight="1">
      <c r="A72" s="73" t="s">
        <v>58</v>
      </c>
      <c r="B72" s="121" t="s">
        <v>60</v>
      </c>
      <c r="C72" s="127"/>
      <c r="D72" s="134"/>
      <c r="E72" s="123"/>
      <c r="F72" s="124"/>
      <c r="G72" s="122"/>
      <c r="H72" s="122"/>
      <c r="I72" s="131"/>
      <c r="J72" s="123"/>
      <c r="K72" s="124" t="e">
        <f t="shared" si="17"/>
        <v>#DIV/0!</v>
      </c>
      <c r="L72" s="122"/>
      <c r="M72" s="122">
        <f t="shared" si="14"/>
        <v>0</v>
      </c>
      <c r="N72" s="123">
        <f t="shared" si="15"/>
        <v>0</v>
      </c>
      <c r="O72" s="123">
        <f t="shared" si="16"/>
        <v>0</v>
      </c>
      <c r="P72" s="124">
        <f t="shared" si="13"/>
        <v>0</v>
      </c>
      <c r="Q72" s="75"/>
    </row>
    <row r="73" spans="1:17" s="10" customFormat="1" ht="50.25" hidden="1" customHeight="1">
      <c r="A73" s="117" t="s">
        <v>213</v>
      </c>
      <c r="B73" s="132" t="s">
        <v>95</v>
      </c>
      <c r="C73" s="128">
        <f>SUM(C74:C86)</f>
        <v>0</v>
      </c>
      <c r="D73" s="128">
        <f>SUM(D74:D86)</f>
        <v>0</v>
      </c>
      <c r="E73" s="128">
        <f>SUM(E74:E86)</f>
        <v>0</v>
      </c>
      <c r="F73" s="120" t="e">
        <f t="shared" ref="F73:F84" si="18">(E73/D73)*100</f>
        <v>#DIV/0!</v>
      </c>
      <c r="G73" s="128">
        <f>SUM(G74:G86)</f>
        <v>0</v>
      </c>
      <c r="H73" s="128">
        <f>SUM(H74:H86)</f>
        <v>0</v>
      </c>
      <c r="I73" s="128">
        <f>SUM(I74:I86)</f>
        <v>0</v>
      </c>
      <c r="J73" s="128">
        <f>SUM(J74:J86)</f>
        <v>0</v>
      </c>
      <c r="K73" s="120" t="e">
        <f>J73/I73*100</f>
        <v>#DIV/0!</v>
      </c>
      <c r="L73" s="128">
        <f>SUM(L74:L86)</f>
        <v>0</v>
      </c>
      <c r="M73" s="128">
        <f>SUM(M74:M86)</f>
        <v>0</v>
      </c>
      <c r="N73" s="128">
        <f>SUM(N74:N86)</f>
        <v>0</v>
      </c>
      <c r="O73" s="128">
        <f>SUM(O74:O86)</f>
        <v>0</v>
      </c>
      <c r="P73" s="145" t="e">
        <f t="shared" ref="P73:P84" si="19">O73/N73*100</f>
        <v>#DIV/0!</v>
      </c>
      <c r="Q73" s="81"/>
    </row>
    <row r="74" spans="1:17" s="5" customFormat="1" ht="56.25" hidden="1" customHeight="1">
      <c r="A74" s="73" t="s">
        <v>214</v>
      </c>
      <c r="B74" s="121" t="s">
        <v>308</v>
      </c>
      <c r="C74" s="127"/>
      <c r="D74" s="134"/>
      <c r="E74" s="123"/>
      <c r="F74" s="124" t="e">
        <f t="shared" si="18"/>
        <v>#DIV/0!</v>
      </c>
      <c r="G74" s="122"/>
      <c r="H74" s="122"/>
      <c r="I74" s="131"/>
      <c r="J74" s="123"/>
      <c r="K74" s="124" t="e">
        <f>J74/I74*100</f>
        <v>#DIV/0!</v>
      </c>
      <c r="L74" s="122">
        <f t="shared" ref="L74:L84" si="20">C74+G74</f>
        <v>0</v>
      </c>
      <c r="M74" s="122">
        <f t="shared" ref="M74:M84" si="21">D74+H74</f>
        <v>0</v>
      </c>
      <c r="N74" s="123">
        <f t="shared" ref="N74:N84" si="22">D74+I74</f>
        <v>0</v>
      </c>
      <c r="O74" s="123">
        <f t="shared" ref="O74:O84" si="23">E74+J74</f>
        <v>0</v>
      </c>
      <c r="P74" s="124" t="e">
        <f t="shared" si="19"/>
        <v>#DIV/0!</v>
      </c>
      <c r="Q74" s="75"/>
    </row>
    <row r="75" spans="1:17" s="5" customFormat="1" ht="61.5" hidden="1" customHeight="1">
      <c r="A75" s="68" t="s">
        <v>260</v>
      </c>
      <c r="B75" s="65" t="s">
        <v>257</v>
      </c>
      <c r="C75" s="83"/>
      <c r="D75" s="85"/>
      <c r="E75" s="77"/>
      <c r="F75" s="78" t="e">
        <f t="shared" si="18"/>
        <v>#DIV/0!</v>
      </c>
      <c r="G75" s="76"/>
      <c r="H75" s="76"/>
      <c r="I75" s="84"/>
      <c r="J75" s="77"/>
      <c r="K75" s="78"/>
      <c r="L75" s="76">
        <f t="shared" si="20"/>
        <v>0</v>
      </c>
      <c r="M75" s="76">
        <f t="shared" si="21"/>
        <v>0</v>
      </c>
      <c r="N75" s="77">
        <f t="shared" si="22"/>
        <v>0</v>
      </c>
      <c r="O75" s="77">
        <f t="shared" si="23"/>
        <v>0</v>
      </c>
      <c r="P75" s="78" t="e">
        <f t="shared" si="19"/>
        <v>#DIV/0!</v>
      </c>
      <c r="Q75" s="75"/>
    </row>
    <row r="76" spans="1:17" s="5" customFormat="1" ht="38.25" hidden="1" customHeight="1">
      <c r="A76" s="335">
        <v>712100</v>
      </c>
      <c r="B76" s="262" t="s">
        <v>96</v>
      </c>
      <c r="C76" s="339"/>
      <c r="D76" s="340"/>
      <c r="E76" s="341"/>
      <c r="F76" s="124" t="e">
        <f t="shared" si="18"/>
        <v>#DIV/0!</v>
      </c>
      <c r="G76" s="342"/>
      <c r="H76" s="342"/>
      <c r="I76" s="343"/>
      <c r="J76" s="341"/>
      <c r="K76" s="124" t="e">
        <f>J76/I76*100</f>
        <v>#DIV/0!</v>
      </c>
      <c r="L76" s="122">
        <f t="shared" si="20"/>
        <v>0</v>
      </c>
      <c r="M76" s="122">
        <f t="shared" si="21"/>
        <v>0</v>
      </c>
      <c r="N76" s="123">
        <f t="shared" si="22"/>
        <v>0</v>
      </c>
      <c r="O76" s="123">
        <f t="shared" si="23"/>
        <v>0</v>
      </c>
      <c r="P76" s="124" t="e">
        <f t="shared" si="19"/>
        <v>#DIV/0!</v>
      </c>
      <c r="Q76" s="75"/>
    </row>
    <row r="77" spans="1:17" s="5" customFormat="1" ht="94.5" hidden="1" customHeight="1">
      <c r="A77" s="73" t="s">
        <v>215</v>
      </c>
      <c r="B77" s="121" t="s">
        <v>216</v>
      </c>
      <c r="C77" s="122"/>
      <c r="D77" s="122"/>
      <c r="E77" s="123"/>
      <c r="F77" s="124" t="e">
        <f t="shared" si="18"/>
        <v>#DIV/0!</v>
      </c>
      <c r="G77" s="76"/>
      <c r="H77" s="76"/>
      <c r="I77" s="131"/>
      <c r="J77" s="123"/>
      <c r="K77" s="126"/>
      <c r="L77" s="122">
        <f t="shared" si="20"/>
        <v>0</v>
      </c>
      <c r="M77" s="122">
        <f t="shared" si="21"/>
        <v>0</v>
      </c>
      <c r="N77" s="123">
        <f t="shared" si="22"/>
        <v>0</v>
      </c>
      <c r="O77" s="123">
        <f t="shared" si="23"/>
        <v>0</v>
      </c>
      <c r="P77" s="124" t="e">
        <f t="shared" si="19"/>
        <v>#DIV/0!</v>
      </c>
      <c r="Q77" s="75"/>
    </row>
    <row r="78" spans="1:17" s="5" customFormat="1" ht="81" hidden="1" customHeight="1">
      <c r="A78" s="73" t="s">
        <v>204</v>
      </c>
      <c r="B78" s="121" t="s">
        <v>205</v>
      </c>
      <c r="C78" s="122"/>
      <c r="D78" s="122"/>
      <c r="E78" s="123"/>
      <c r="F78" s="124" t="e">
        <f t="shared" si="18"/>
        <v>#DIV/0!</v>
      </c>
      <c r="G78" s="76"/>
      <c r="H78" s="76"/>
      <c r="I78" s="84"/>
      <c r="J78" s="77"/>
      <c r="K78" s="126"/>
      <c r="L78" s="122">
        <f t="shared" si="20"/>
        <v>0</v>
      </c>
      <c r="M78" s="122">
        <f t="shared" si="21"/>
        <v>0</v>
      </c>
      <c r="N78" s="123">
        <f t="shared" si="22"/>
        <v>0</v>
      </c>
      <c r="O78" s="123">
        <f t="shared" si="23"/>
        <v>0</v>
      </c>
      <c r="P78" s="124" t="e">
        <f t="shared" si="19"/>
        <v>#DIV/0!</v>
      </c>
      <c r="Q78" s="75"/>
    </row>
    <row r="79" spans="1:17" s="5" customFormat="1" ht="54" hidden="1" customHeight="1">
      <c r="A79" s="73" t="s">
        <v>97</v>
      </c>
      <c r="B79" s="121" t="s">
        <v>98</v>
      </c>
      <c r="C79" s="122"/>
      <c r="D79" s="122"/>
      <c r="E79" s="123"/>
      <c r="F79" s="124" t="e">
        <f t="shared" si="18"/>
        <v>#DIV/0!</v>
      </c>
      <c r="G79" s="76"/>
      <c r="H79" s="76"/>
      <c r="I79" s="84"/>
      <c r="J79" s="77"/>
      <c r="K79" s="126"/>
      <c r="L79" s="122"/>
      <c r="M79" s="122">
        <f t="shared" si="21"/>
        <v>0</v>
      </c>
      <c r="N79" s="123">
        <f t="shared" si="22"/>
        <v>0</v>
      </c>
      <c r="O79" s="123">
        <f t="shared" si="23"/>
        <v>0</v>
      </c>
      <c r="P79" s="124" t="e">
        <f t="shared" si="19"/>
        <v>#DIV/0!</v>
      </c>
      <c r="Q79" s="75"/>
    </row>
    <row r="80" spans="1:17" s="5" customFormat="1" ht="73.5" hidden="1" customHeight="1">
      <c r="A80" s="73" t="s">
        <v>206</v>
      </c>
      <c r="B80" s="121" t="s">
        <v>207</v>
      </c>
      <c r="C80" s="122"/>
      <c r="D80" s="122"/>
      <c r="E80" s="123"/>
      <c r="F80" s="124" t="e">
        <f t="shared" si="18"/>
        <v>#DIV/0!</v>
      </c>
      <c r="G80" s="76"/>
      <c r="H80" s="76"/>
      <c r="I80" s="84"/>
      <c r="J80" s="77"/>
      <c r="K80" s="126"/>
      <c r="L80" s="122">
        <f t="shared" si="20"/>
        <v>0</v>
      </c>
      <c r="M80" s="122">
        <f t="shared" si="21"/>
        <v>0</v>
      </c>
      <c r="N80" s="123">
        <f t="shared" si="22"/>
        <v>0</v>
      </c>
      <c r="O80" s="123">
        <f t="shared" si="23"/>
        <v>0</v>
      </c>
      <c r="P80" s="124" t="e">
        <f t="shared" si="19"/>
        <v>#DIV/0!</v>
      </c>
      <c r="Q80" s="75"/>
    </row>
    <row r="81" spans="1:17" s="5" customFormat="1" ht="73.5" hidden="1" customHeight="1">
      <c r="A81" s="73" t="s">
        <v>99</v>
      </c>
      <c r="B81" s="121" t="s">
        <v>100</v>
      </c>
      <c r="C81" s="122"/>
      <c r="D81" s="122"/>
      <c r="E81" s="123"/>
      <c r="F81" s="124" t="e">
        <f t="shared" si="18"/>
        <v>#DIV/0!</v>
      </c>
      <c r="G81" s="76"/>
      <c r="H81" s="76"/>
      <c r="I81" s="84"/>
      <c r="J81" s="77"/>
      <c r="K81" s="126"/>
      <c r="L81" s="122">
        <f t="shared" si="20"/>
        <v>0</v>
      </c>
      <c r="M81" s="122">
        <f t="shared" si="21"/>
        <v>0</v>
      </c>
      <c r="N81" s="123">
        <f t="shared" si="22"/>
        <v>0</v>
      </c>
      <c r="O81" s="123">
        <f t="shared" si="23"/>
        <v>0</v>
      </c>
      <c r="P81" s="124" t="e">
        <f t="shared" si="19"/>
        <v>#DIV/0!</v>
      </c>
      <c r="Q81" s="75"/>
    </row>
    <row r="82" spans="1:17" s="5" customFormat="1" ht="38.25" hidden="1" customHeight="1">
      <c r="A82" s="73" t="s">
        <v>208</v>
      </c>
      <c r="B82" s="121" t="s">
        <v>209</v>
      </c>
      <c r="C82" s="122"/>
      <c r="D82" s="122"/>
      <c r="E82" s="123"/>
      <c r="F82" s="124" t="e">
        <f t="shared" si="18"/>
        <v>#DIV/0!</v>
      </c>
      <c r="G82" s="76"/>
      <c r="H82" s="76"/>
      <c r="I82" s="84"/>
      <c r="J82" s="77"/>
      <c r="K82" s="78"/>
      <c r="L82" s="122">
        <f t="shared" si="20"/>
        <v>0</v>
      </c>
      <c r="M82" s="122">
        <f t="shared" si="21"/>
        <v>0</v>
      </c>
      <c r="N82" s="123">
        <f t="shared" si="22"/>
        <v>0</v>
      </c>
      <c r="O82" s="123">
        <f t="shared" si="23"/>
        <v>0</v>
      </c>
      <c r="P82" s="124" t="e">
        <f t="shared" si="19"/>
        <v>#DIV/0!</v>
      </c>
      <c r="Q82" s="75"/>
    </row>
    <row r="83" spans="1:17" s="5" customFormat="1" ht="66.75" hidden="1" customHeight="1">
      <c r="A83" s="68" t="s">
        <v>261</v>
      </c>
      <c r="B83" s="65" t="s">
        <v>258</v>
      </c>
      <c r="C83" s="76"/>
      <c r="D83" s="76"/>
      <c r="E83" s="77"/>
      <c r="F83" s="78" t="e">
        <f t="shared" si="18"/>
        <v>#DIV/0!</v>
      </c>
      <c r="G83" s="76"/>
      <c r="H83" s="76"/>
      <c r="I83" s="84"/>
      <c r="J83" s="77"/>
      <c r="K83" s="78"/>
      <c r="L83" s="76">
        <f t="shared" si="20"/>
        <v>0</v>
      </c>
      <c r="M83" s="76">
        <f t="shared" si="21"/>
        <v>0</v>
      </c>
      <c r="N83" s="77">
        <f t="shared" si="22"/>
        <v>0</v>
      </c>
      <c r="O83" s="77">
        <f t="shared" si="23"/>
        <v>0</v>
      </c>
      <c r="P83" s="78" t="e">
        <f t="shared" si="19"/>
        <v>#DIV/0!</v>
      </c>
      <c r="Q83" s="75"/>
    </row>
    <row r="84" spans="1:17" s="5" customFormat="1" ht="53.25" hidden="1" customHeight="1">
      <c r="A84" s="68" t="s">
        <v>262</v>
      </c>
      <c r="B84" s="65" t="s">
        <v>259</v>
      </c>
      <c r="C84" s="83"/>
      <c r="D84" s="76"/>
      <c r="E84" s="77"/>
      <c r="F84" s="78" t="e">
        <f t="shared" si="18"/>
        <v>#DIV/0!</v>
      </c>
      <c r="G84" s="76"/>
      <c r="H84" s="76"/>
      <c r="I84" s="84"/>
      <c r="J84" s="77"/>
      <c r="K84" s="78"/>
      <c r="L84" s="76">
        <f t="shared" si="20"/>
        <v>0</v>
      </c>
      <c r="M84" s="76">
        <f t="shared" si="21"/>
        <v>0</v>
      </c>
      <c r="N84" s="77">
        <f t="shared" si="22"/>
        <v>0</v>
      </c>
      <c r="O84" s="77">
        <f t="shared" si="23"/>
        <v>0</v>
      </c>
      <c r="P84" s="78" t="e">
        <f t="shared" si="19"/>
        <v>#DIV/0!</v>
      </c>
      <c r="Q84" s="75"/>
    </row>
    <row r="85" spans="1:17" s="5" customFormat="1" ht="109.5" hidden="1" customHeight="1">
      <c r="A85" s="348" t="s">
        <v>37</v>
      </c>
      <c r="B85" s="121" t="s">
        <v>60</v>
      </c>
      <c r="C85" s="83"/>
      <c r="D85" s="76"/>
      <c r="E85" s="77"/>
      <c r="F85" s="78"/>
      <c r="G85" s="76"/>
      <c r="H85" s="122"/>
      <c r="I85" s="131"/>
      <c r="J85" s="123"/>
      <c r="K85" s="124" t="e">
        <f>J85/I85*100</f>
        <v>#DIV/0!</v>
      </c>
      <c r="L85" s="122">
        <f>C85+G85</f>
        <v>0</v>
      </c>
      <c r="M85" s="122">
        <f>D85+H85</f>
        <v>0</v>
      </c>
      <c r="N85" s="123">
        <f>D85+I85</f>
        <v>0</v>
      </c>
      <c r="O85" s="123">
        <f>E85+J85</f>
        <v>0</v>
      </c>
      <c r="P85" s="124" t="e">
        <f>O85/N85*100</f>
        <v>#DIV/0!</v>
      </c>
      <c r="Q85" s="75"/>
    </row>
    <row r="86" spans="1:17" s="5" customFormat="1" ht="117.75" hidden="1" customHeight="1">
      <c r="A86" s="348" t="s">
        <v>38</v>
      </c>
      <c r="B86" s="125" t="s">
        <v>63</v>
      </c>
      <c r="C86" s="83"/>
      <c r="D86" s="76"/>
      <c r="E86" s="77"/>
      <c r="F86" s="78"/>
      <c r="G86" s="76"/>
      <c r="H86" s="122"/>
      <c r="I86" s="131"/>
      <c r="J86" s="77"/>
      <c r="K86" s="124" t="e">
        <f>J86/I86*100</f>
        <v>#DIV/0!</v>
      </c>
      <c r="L86" s="122">
        <f>C86+G86</f>
        <v>0</v>
      </c>
      <c r="M86" s="122">
        <f>D86+H86</f>
        <v>0</v>
      </c>
      <c r="N86" s="123">
        <f>D86+I86</f>
        <v>0</v>
      </c>
      <c r="O86" s="123">
        <f>E86+J86</f>
        <v>0</v>
      </c>
      <c r="P86" s="124" t="e">
        <f>O86/N86*100</f>
        <v>#DIV/0!</v>
      </c>
      <c r="Q86" s="75"/>
    </row>
    <row r="87" spans="1:17" s="10" customFormat="1" ht="67.5" hidden="1" customHeight="1">
      <c r="A87" s="117" t="s">
        <v>210</v>
      </c>
      <c r="B87" s="132" t="s">
        <v>27</v>
      </c>
      <c r="C87" s="128">
        <f>SUM(C88:C115)</f>
        <v>0</v>
      </c>
      <c r="D87" s="129">
        <f>SUM(D88:D115)</f>
        <v>0</v>
      </c>
      <c r="E87" s="129">
        <f>SUM(E88:E115)</f>
        <v>0</v>
      </c>
      <c r="F87" s="120" t="e">
        <f t="shared" ref="F87:F113" si="24">(E87/D87)*100</f>
        <v>#DIV/0!</v>
      </c>
      <c r="G87" s="128">
        <f>SUM(G88:G115)</f>
        <v>0</v>
      </c>
      <c r="H87" s="128">
        <f>SUM(H88:H115)</f>
        <v>0</v>
      </c>
      <c r="I87" s="129">
        <f>SUM(I88:I115)</f>
        <v>0</v>
      </c>
      <c r="J87" s="129">
        <f>SUM(J88:J115)</f>
        <v>0</v>
      </c>
      <c r="K87" s="120" t="e">
        <f>J87/I87*100</f>
        <v>#DIV/0!</v>
      </c>
      <c r="L87" s="128">
        <f>SUM(L88:L115)</f>
        <v>0</v>
      </c>
      <c r="M87" s="129">
        <f>SUM(M88:M115)</f>
        <v>0</v>
      </c>
      <c r="N87" s="129">
        <f>SUM(N88:N115)</f>
        <v>0</v>
      </c>
      <c r="O87" s="129">
        <f>SUM(O88:O115)</f>
        <v>0</v>
      </c>
      <c r="P87" s="120" t="e">
        <f t="shared" ref="P87:P123" si="25">O87/N87*100</f>
        <v>#DIV/0!</v>
      </c>
      <c r="Q87" s="81"/>
    </row>
    <row r="88" spans="1:17" s="5" customFormat="1" ht="101.25" hidden="1" customHeight="1">
      <c r="A88" s="73" t="s">
        <v>211</v>
      </c>
      <c r="B88" s="121" t="s">
        <v>192</v>
      </c>
      <c r="C88" s="127"/>
      <c r="D88" s="123"/>
      <c r="E88" s="123"/>
      <c r="F88" s="124" t="e">
        <f t="shared" si="24"/>
        <v>#DIV/0!</v>
      </c>
      <c r="G88" s="76"/>
      <c r="H88" s="76"/>
      <c r="I88" s="77"/>
      <c r="J88" s="77"/>
      <c r="K88" s="78"/>
      <c r="L88" s="122">
        <f t="shared" ref="L88:M91" si="26">C88+G88</f>
        <v>0</v>
      </c>
      <c r="M88" s="122">
        <f t="shared" si="26"/>
        <v>0</v>
      </c>
      <c r="N88" s="123">
        <f t="shared" ref="N88:N115" si="27">D88+I88</f>
        <v>0</v>
      </c>
      <c r="O88" s="123">
        <f t="shared" ref="O88:O115" si="28">E88+J88</f>
        <v>0</v>
      </c>
      <c r="P88" s="124" t="e">
        <f t="shared" si="25"/>
        <v>#DIV/0!</v>
      </c>
      <c r="Q88" s="75"/>
    </row>
    <row r="89" spans="1:17" s="5" customFormat="1" ht="90.75" hidden="1" customHeight="1">
      <c r="A89" s="73" t="s">
        <v>193</v>
      </c>
      <c r="B89" s="121" t="s">
        <v>194</v>
      </c>
      <c r="C89" s="127"/>
      <c r="D89" s="123"/>
      <c r="E89" s="123"/>
      <c r="F89" s="124" t="e">
        <f t="shared" si="24"/>
        <v>#DIV/0!</v>
      </c>
      <c r="G89" s="76"/>
      <c r="H89" s="76"/>
      <c r="I89" s="77"/>
      <c r="J89" s="77"/>
      <c r="K89" s="78"/>
      <c r="L89" s="122">
        <f t="shared" si="26"/>
        <v>0</v>
      </c>
      <c r="M89" s="122">
        <f t="shared" si="26"/>
        <v>0</v>
      </c>
      <c r="N89" s="123">
        <f t="shared" si="27"/>
        <v>0</v>
      </c>
      <c r="O89" s="123">
        <f t="shared" si="28"/>
        <v>0</v>
      </c>
      <c r="P89" s="126" t="e">
        <f t="shared" si="25"/>
        <v>#DIV/0!</v>
      </c>
      <c r="Q89" s="75"/>
    </row>
    <row r="90" spans="1:17" s="5" customFormat="1" ht="141.75" hidden="1" customHeight="1">
      <c r="A90" s="73" t="s">
        <v>195</v>
      </c>
      <c r="B90" s="135" t="s">
        <v>196</v>
      </c>
      <c r="C90" s="127"/>
      <c r="D90" s="123"/>
      <c r="E90" s="123"/>
      <c r="F90" s="124" t="e">
        <f t="shared" si="24"/>
        <v>#DIV/0!</v>
      </c>
      <c r="G90" s="76"/>
      <c r="H90" s="76"/>
      <c r="I90" s="77"/>
      <c r="J90" s="77"/>
      <c r="K90" s="78"/>
      <c r="L90" s="122">
        <f t="shared" si="26"/>
        <v>0</v>
      </c>
      <c r="M90" s="122">
        <f t="shared" si="26"/>
        <v>0</v>
      </c>
      <c r="N90" s="123">
        <f t="shared" si="27"/>
        <v>0</v>
      </c>
      <c r="O90" s="123">
        <f t="shared" si="28"/>
        <v>0</v>
      </c>
      <c r="P90" s="124" t="e">
        <f t="shared" si="25"/>
        <v>#DIV/0!</v>
      </c>
      <c r="Q90" s="75"/>
    </row>
    <row r="91" spans="1:17" s="5" customFormat="1" ht="111.75" hidden="1" customHeight="1">
      <c r="A91" s="73" t="s">
        <v>197</v>
      </c>
      <c r="B91" s="121" t="s">
        <v>315</v>
      </c>
      <c r="C91" s="127"/>
      <c r="D91" s="123"/>
      <c r="E91" s="123"/>
      <c r="F91" s="124" t="e">
        <f t="shared" si="24"/>
        <v>#DIV/0!</v>
      </c>
      <c r="G91" s="76"/>
      <c r="H91" s="76"/>
      <c r="I91" s="77"/>
      <c r="J91" s="77"/>
      <c r="K91" s="78"/>
      <c r="L91" s="122">
        <f t="shared" si="26"/>
        <v>0</v>
      </c>
      <c r="M91" s="122">
        <f t="shared" si="26"/>
        <v>0</v>
      </c>
      <c r="N91" s="123">
        <f t="shared" si="27"/>
        <v>0</v>
      </c>
      <c r="O91" s="123">
        <f t="shared" si="28"/>
        <v>0</v>
      </c>
      <c r="P91" s="124" t="e">
        <f t="shared" si="25"/>
        <v>#DIV/0!</v>
      </c>
      <c r="Q91" s="86"/>
    </row>
    <row r="92" spans="1:17" s="5" customFormat="1" ht="62.25" hidden="1" customHeight="1">
      <c r="A92" s="73" t="s">
        <v>353</v>
      </c>
      <c r="B92" s="121" t="s">
        <v>316</v>
      </c>
      <c r="C92" s="127"/>
      <c r="D92" s="123"/>
      <c r="E92" s="123"/>
      <c r="F92" s="124" t="e">
        <f t="shared" si="24"/>
        <v>#DIV/0!</v>
      </c>
      <c r="G92" s="76"/>
      <c r="H92" s="76"/>
      <c r="I92" s="84"/>
      <c r="J92" s="77"/>
      <c r="K92" s="78"/>
      <c r="L92" s="122">
        <f t="shared" ref="L92:L115" si="29">C92+G92</f>
        <v>0</v>
      </c>
      <c r="M92" s="122">
        <f t="shared" ref="M92:M115" si="30">D92+H92</f>
        <v>0</v>
      </c>
      <c r="N92" s="123">
        <f t="shared" si="27"/>
        <v>0</v>
      </c>
      <c r="O92" s="123">
        <f t="shared" si="28"/>
        <v>0</v>
      </c>
      <c r="P92" s="124" t="e">
        <f t="shared" si="25"/>
        <v>#DIV/0!</v>
      </c>
      <c r="Q92" s="75"/>
    </row>
    <row r="93" spans="1:17" s="5" customFormat="1" ht="42.75" hidden="1" customHeight="1">
      <c r="A93" s="73" t="s">
        <v>354</v>
      </c>
      <c r="B93" s="121" t="s">
        <v>355</v>
      </c>
      <c r="C93" s="127"/>
      <c r="D93" s="123"/>
      <c r="E93" s="123"/>
      <c r="F93" s="124" t="e">
        <f t="shared" si="24"/>
        <v>#DIV/0!</v>
      </c>
      <c r="G93" s="76"/>
      <c r="H93" s="76"/>
      <c r="I93" s="77"/>
      <c r="J93" s="77"/>
      <c r="K93" s="78"/>
      <c r="L93" s="122">
        <f t="shared" si="29"/>
        <v>0</v>
      </c>
      <c r="M93" s="122">
        <f t="shared" si="30"/>
        <v>0</v>
      </c>
      <c r="N93" s="123">
        <f t="shared" si="27"/>
        <v>0</v>
      </c>
      <c r="O93" s="123">
        <f t="shared" si="28"/>
        <v>0</v>
      </c>
      <c r="P93" s="124" t="e">
        <f t="shared" si="25"/>
        <v>#DIV/0!</v>
      </c>
      <c r="Q93" s="75"/>
    </row>
    <row r="94" spans="1:17" s="5" customFormat="1" ht="43.5" hidden="1" customHeight="1">
      <c r="A94" s="73" t="s">
        <v>356</v>
      </c>
      <c r="B94" s="121" t="s">
        <v>309</v>
      </c>
      <c r="C94" s="127"/>
      <c r="D94" s="123"/>
      <c r="E94" s="123"/>
      <c r="F94" s="124" t="e">
        <f t="shared" si="24"/>
        <v>#DIV/0!</v>
      </c>
      <c r="G94" s="76"/>
      <c r="H94" s="76"/>
      <c r="I94" s="77"/>
      <c r="J94" s="77"/>
      <c r="K94" s="78"/>
      <c r="L94" s="122">
        <f t="shared" si="29"/>
        <v>0</v>
      </c>
      <c r="M94" s="123">
        <f t="shared" si="30"/>
        <v>0</v>
      </c>
      <c r="N94" s="123">
        <f t="shared" si="27"/>
        <v>0</v>
      </c>
      <c r="O94" s="123">
        <f t="shared" si="28"/>
        <v>0</v>
      </c>
      <c r="P94" s="124" t="e">
        <f t="shared" si="25"/>
        <v>#DIV/0!</v>
      </c>
      <c r="Q94" s="75"/>
    </row>
    <row r="95" spans="1:17" s="5" customFormat="1" ht="1.5" hidden="1" customHeight="1">
      <c r="A95" s="64" t="s">
        <v>265</v>
      </c>
      <c r="B95" s="65" t="s">
        <v>263</v>
      </c>
      <c r="C95" s="83"/>
      <c r="D95" s="76"/>
      <c r="E95" s="77"/>
      <c r="F95" s="78" t="e">
        <f t="shared" si="24"/>
        <v>#DIV/0!</v>
      </c>
      <c r="G95" s="76"/>
      <c r="H95" s="76"/>
      <c r="I95" s="77"/>
      <c r="J95" s="77"/>
      <c r="K95" s="78"/>
      <c r="L95" s="122">
        <f t="shared" si="29"/>
        <v>0</v>
      </c>
      <c r="M95" s="122">
        <f t="shared" si="30"/>
        <v>0</v>
      </c>
      <c r="N95" s="123">
        <f t="shared" si="27"/>
        <v>0</v>
      </c>
      <c r="O95" s="123">
        <f t="shared" si="28"/>
        <v>0</v>
      </c>
      <c r="P95" s="124" t="e">
        <f t="shared" si="25"/>
        <v>#DIV/0!</v>
      </c>
      <c r="Q95" s="75"/>
    </row>
    <row r="96" spans="1:17" s="5" customFormat="1" ht="73.5" hidden="1" customHeight="1">
      <c r="A96" s="73" t="s">
        <v>357</v>
      </c>
      <c r="B96" s="135" t="s">
        <v>310</v>
      </c>
      <c r="C96" s="127"/>
      <c r="D96" s="123"/>
      <c r="E96" s="123"/>
      <c r="F96" s="124" t="e">
        <f t="shared" si="24"/>
        <v>#DIV/0!</v>
      </c>
      <c r="G96" s="76"/>
      <c r="H96" s="76"/>
      <c r="I96" s="77"/>
      <c r="J96" s="77"/>
      <c r="K96" s="78"/>
      <c r="L96" s="122">
        <f t="shared" si="29"/>
        <v>0</v>
      </c>
      <c r="M96" s="123">
        <f t="shared" si="30"/>
        <v>0</v>
      </c>
      <c r="N96" s="123">
        <f t="shared" si="27"/>
        <v>0</v>
      </c>
      <c r="O96" s="123">
        <f t="shared" si="28"/>
        <v>0</v>
      </c>
      <c r="P96" s="124" t="e">
        <f t="shared" si="25"/>
        <v>#DIV/0!</v>
      </c>
      <c r="Q96" s="75"/>
    </row>
    <row r="97" spans="1:17" s="5" customFormat="1" ht="48" hidden="1" customHeight="1">
      <c r="A97" s="73" t="s">
        <v>358</v>
      </c>
      <c r="B97" s="121" t="s">
        <v>311</v>
      </c>
      <c r="C97" s="127"/>
      <c r="D97" s="123"/>
      <c r="E97" s="123"/>
      <c r="F97" s="124" t="e">
        <f t="shared" si="24"/>
        <v>#DIV/0!</v>
      </c>
      <c r="G97" s="76"/>
      <c r="H97" s="76"/>
      <c r="I97" s="77"/>
      <c r="J97" s="77"/>
      <c r="K97" s="78"/>
      <c r="L97" s="122">
        <f t="shared" si="29"/>
        <v>0</v>
      </c>
      <c r="M97" s="122">
        <f t="shared" si="30"/>
        <v>0</v>
      </c>
      <c r="N97" s="123">
        <f t="shared" si="27"/>
        <v>0</v>
      </c>
      <c r="O97" s="123">
        <f t="shared" si="28"/>
        <v>0</v>
      </c>
      <c r="P97" s="124" t="e">
        <f t="shared" si="25"/>
        <v>#DIV/0!</v>
      </c>
      <c r="Q97" s="75"/>
    </row>
    <row r="98" spans="1:17" s="10" customFormat="1" ht="34.5" hidden="1" customHeight="1">
      <c r="A98" s="64" t="s">
        <v>266</v>
      </c>
      <c r="B98" s="65" t="s">
        <v>264</v>
      </c>
      <c r="C98" s="83"/>
      <c r="D98" s="83"/>
      <c r="E98" s="87"/>
      <c r="F98" s="78" t="e">
        <f t="shared" si="24"/>
        <v>#DIV/0!</v>
      </c>
      <c r="G98" s="79"/>
      <c r="H98" s="79"/>
      <c r="I98" s="80"/>
      <c r="J98" s="80"/>
      <c r="K98" s="78"/>
      <c r="L98" s="122">
        <f t="shared" si="29"/>
        <v>0</v>
      </c>
      <c r="M98" s="122">
        <f t="shared" si="30"/>
        <v>0</v>
      </c>
      <c r="N98" s="123">
        <f t="shared" si="27"/>
        <v>0</v>
      </c>
      <c r="O98" s="123">
        <f t="shared" si="28"/>
        <v>0</v>
      </c>
      <c r="P98" s="124" t="e">
        <f t="shared" si="25"/>
        <v>#DIV/0!</v>
      </c>
      <c r="Q98" s="81"/>
    </row>
    <row r="99" spans="1:17" s="10" customFormat="1" ht="48" hidden="1" customHeight="1">
      <c r="A99" s="73" t="s">
        <v>359</v>
      </c>
      <c r="B99" s="121" t="s">
        <v>312</v>
      </c>
      <c r="C99" s="127"/>
      <c r="D99" s="136"/>
      <c r="E99" s="136"/>
      <c r="F99" s="124" t="e">
        <f t="shared" si="24"/>
        <v>#DIV/0!</v>
      </c>
      <c r="G99" s="79"/>
      <c r="H99" s="79"/>
      <c r="I99" s="80"/>
      <c r="J99" s="80"/>
      <c r="K99" s="78"/>
      <c r="L99" s="122">
        <f t="shared" si="29"/>
        <v>0</v>
      </c>
      <c r="M99" s="123">
        <f t="shared" si="30"/>
        <v>0</v>
      </c>
      <c r="N99" s="123">
        <f t="shared" si="27"/>
        <v>0</v>
      </c>
      <c r="O99" s="123">
        <f t="shared" si="28"/>
        <v>0</v>
      </c>
      <c r="P99" s="124" t="e">
        <f t="shared" si="25"/>
        <v>#DIV/0!</v>
      </c>
      <c r="Q99" s="81"/>
    </row>
    <row r="100" spans="1:17" s="9" customFormat="1" ht="61.5" hidden="1" customHeight="1">
      <c r="A100" s="73" t="s">
        <v>360</v>
      </c>
      <c r="B100" s="121" t="s">
        <v>313</v>
      </c>
      <c r="C100" s="127"/>
      <c r="D100" s="136"/>
      <c r="E100" s="136"/>
      <c r="F100" s="124" t="e">
        <f t="shared" si="24"/>
        <v>#DIV/0!</v>
      </c>
      <c r="G100" s="88"/>
      <c r="H100" s="88"/>
      <c r="I100" s="89"/>
      <c r="J100" s="89"/>
      <c r="K100" s="78"/>
      <c r="L100" s="122">
        <f t="shared" si="29"/>
        <v>0</v>
      </c>
      <c r="M100" s="123">
        <f t="shared" si="30"/>
        <v>0</v>
      </c>
      <c r="N100" s="123">
        <f t="shared" si="27"/>
        <v>0</v>
      </c>
      <c r="O100" s="123">
        <f t="shared" si="28"/>
        <v>0</v>
      </c>
      <c r="P100" s="124" t="e">
        <f t="shared" si="25"/>
        <v>#DIV/0!</v>
      </c>
      <c r="Q100" s="90"/>
    </row>
    <row r="101" spans="1:17" s="9" customFormat="1" ht="52.5" hidden="1" customHeight="1">
      <c r="A101" s="73" t="s">
        <v>39</v>
      </c>
      <c r="B101" s="121" t="s">
        <v>49</v>
      </c>
      <c r="C101" s="127"/>
      <c r="D101" s="136"/>
      <c r="E101" s="136"/>
      <c r="F101" s="124"/>
      <c r="G101" s="88"/>
      <c r="H101" s="88"/>
      <c r="I101" s="89"/>
      <c r="J101" s="89"/>
      <c r="K101" s="78"/>
      <c r="L101" s="122">
        <f>C101+G101</f>
        <v>0</v>
      </c>
      <c r="M101" s="123">
        <f>D101+H101</f>
        <v>0</v>
      </c>
      <c r="N101" s="123">
        <f>D101+I101</f>
        <v>0</v>
      </c>
      <c r="O101" s="123">
        <f>E101+J101</f>
        <v>0</v>
      </c>
      <c r="P101" s="124" t="e">
        <f>O101/N101*100</f>
        <v>#DIV/0!</v>
      </c>
      <c r="Q101" s="90"/>
    </row>
    <row r="102" spans="1:17" s="5" customFormat="1" ht="87.75" hidden="1" customHeight="1">
      <c r="A102" s="73" t="s">
        <v>361</v>
      </c>
      <c r="B102" s="121" t="s">
        <v>362</v>
      </c>
      <c r="C102" s="127"/>
      <c r="D102" s="123"/>
      <c r="E102" s="123"/>
      <c r="F102" s="124" t="e">
        <f t="shared" si="24"/>
        <v>#DIV/0!</v>
      </c>
      <c r="G102" s="76"/>
      <c r="H102" s="76"/>
      <c r="I102" s="77"/>
      <c r="J102" s="77"/>
      <c r="K102" s="78"/>
      <c r="L102" s="122">
        <f t="shared" si="29"/>
        <v>0</v>
      </c>
      <c r="M102" s="123">
        <f t="shared" si="30"/>
        <v>0</v>
      </c>
      <c r="N102" s="123">
        <f t="shared" si="27"/>
        <v>0</v>
      </c>
      <c r="O102" s="123">
        <f t="shared" si="28"/>
        <v>0</v>
      </c>
      <c r="P102" s="124" t="e">
        <f t="shared" si="25"/>
        <v>#DIV/0!</v>
      </c>
      <c r="Q102" s="75"/>
    </row>
    <row r="103" spans="1:17" s="5" customFormat="1" ht="123.75" hidden="1" customHeight="1">
      <c r="A103" s="73" t="s">
        <v>363</v>
      </c>
      <c r="B103" s="121" t="s">
        <v>364</v>
      </c>
      <c r="C103" s="127"/>
      <c r="D103" s="123"/>
      <c r="E103" s="123"/>
      <c r="F103" s="124" t="e">
        <f t="shared" si="24"/>
        <v>#DIV/0!</v>
      </c>
      <c r="G103" s="76"/>
      <c r="H103" s="76"/>
      <c r="I103" s="77"/>
      <c r="J103" s="77"/>
      <c r="K103" s="78"/>
      <c r="L103" s="122">
        <f t="shared" si="29"/>
        <v>0</v>
      </c>
      <c r="M103" s="122">
        <f t="shared" si="30"/>
        <v>0</v>
      </c>
      <c r="N103" s="123">
        <f t="shared" si="27"/>
        <v>0</v>
      </c>
      <c r="O103" s="123">
        <f t="shared" si="28"/>
        <v>0</v>
      </c>
      <c r="P103" s="124" t="e">
        <f t="shared" si="25"/>
        <v>#DIV/0!</v>
      </c>
      <c r="Q103" s="75"/>
    </row>
    <row r="104" spans="1:17" s="5" customFormat="1" ht="87.75" hidden="1" customHeight="1">
      <c r="A104" s="73" t="s">
        <v>365</v>
      </c>
      <c r="B104" s="121" t="s">
        <v>366</v>
      </c>
      <c r="C104" s="127"/>
      <c r="D104" s="123"/>
      <c r="E104" s="123"/>
      <c r="F104" s="124" t="e">
        <f t="shared" si="24"/>
        <v>#DIV/0!</v>
      </c>
      <c r="G104" s="76"/>
      <c r="H104" s="76"/>
      <c r="I104" s="77"/>
      <c r="J104" s="77"/>
      <c r="K104" s="78"/>
      <c r="L104" s="122">
        <f t="shared" si="29"/>
        <v>0</v>
      </c>
      <c r="M104" s="122">
        <f t="shared" si="30"/>
        <v>0</v>
      </c>
      <c r="N104" s="123">
        <f t="shared" si="27"/>
        <v>0</v>
      </c>
      <c r="O104" s="123">
        <f t="shared" si="28"/>
        <v>0</v>
      </c>
      <c r="P104" s="124" t="e">
        <f t="shared" si="25"/>
        <v>#DIV/0!</v>
      </c>
      <c r="Q104" s="75"/>
    </row>
    <row r="105" spans="1:17" s="5" customFormat="1" ht="119.25" hidden="1" customHeight="1">
      <c r="A105" s="73" t="s">
        <v>367</v>
      </c>
      <c r="B105" s="121" t="s">
        <v>368</v>
      </c>
      <c r="C105" s="127"/>
      <c r="D105" s="123"/>
      <c r="E105" s="123"/>
      <c r="F105" s="124" t="e">
        <f t="shared" si="24"/>
        <v>#DIV/0!</v>
      </c>
      <c r="G105" s="76"/>
      <c r="H105" s="76"/>
      <c r="I105" s="77"/>
      <c r="J105" s="77"/>
      <c r="K105" s="78"/>
      <c r="L105" s="122">
        <f t="shared" si="29"/>
        <v>0</v>
      </c>
      <c r="M105" s="122">
        <f t="shared" si="30"/>
        <v>0</v>
      </c>
      <c r="N105" s="123">
        <f t="shared" si="27"/>
        <v>0</v>
      </c>
      <c r="O105" s="123">
        <f t="shared" si="28"/>
        <v>0</v>
      </c>
      <c r="P105" s="124" t="e">
        <f t="shared" si="25"/>
        <v>#DIV/0!</v>
      </c>
      <c r="Q105" s="75"/>
    </row>
    <row r="106" spans="1:17" s="5" customFormat="1" ht="133.5" hidden="1" customHeight="1">
      <c r="A106" s="73" t="s">
        <v>369</v>
      </c>
      <c r="B106" s="121" t="s">
        <v>171</v>
      </c>
      <c r="C106" s="127"/>
      <c r="D106" s="123"/>
      <c r="E106" s="123"/>
      <c r="F106" s="124" t="e">
        <f t="shared" si="24"/>
        <v>#DIV/0!</v>
      </c>
      <c r="G106" s="76"/>
      <c r="H106" s="76"/>
      <c r="I106" s="84"/>
      <c r="J106" s="77"/>
      <c r="K106" s="78"/>
      <c r="L106" s="122">
        <f t="shared" si="29"/>
        <v>0</v>
      </c>
      <c r="M106" s="122">
        <f t="shared" si="30"/>
        <v>0</v>
      </c>
      <c r="N106" s="123">
        <f t="shared" si="27"/>
        <v>0</v>
      </c>
      <c r="O106" s="123">
        <f t="shared" si="28"/>
        <v>0</v>
      </c>
      <c r="P106" s="124" t="e">
        <f t="shared" si="25"/>
        <v>#DIV/0!</v>
      </c>
      <c r="Q106" s="75"/>
    </row>
    <row r="107" spans="1:17" s="5" customFormat="1" ht="211.5" hidden="1" customHeight="1">
      <c r="A107" s="73" t="s">
        <v>40</v>
      </c>
      <c r="B107" s="121" t="s">
        <v>47</v>
      </c>
      <c r="C107" s="127"/>
      <c r="D107" s="123"/>
      <c r="E107" s="123"/>
      <c r="F107" s="124" t="e">
        <f t="shared" si="24"/>
        <v>#DIV/0!</v>
      </c>
      <c r="G107" s="76"/>
      <c r="H107" s="76"/>
      <c r="I107" s="84"/>
      <c r="J107" s="77"/>
      <c r="K107" s="78"/>
      <c r="L107" s="122"/>
      <c r="M107" s="122">
        <f t="shared" si="30"/>
        <v>0</v>
      </c>
      <c r="N107" s="123">
        <f t="shared" si="27"/>
        <v>0</v>
      </c>
      <c r="O107" s="123">
        <f t="shared" si="28"/>
        <v>0</v>
      </c>
      <c r="P107" s="124" t="e">
        <f t="shared" si="25"/>
        <v>#DIV/0!</v>
      </c>
      <c r="Q107" s="75"/>
    </row>
    <row r="108" spans="1:17" s="5" customFormat="1" ht="57.75" hidden="1" customHeight="1">
      <c r="A108" s="73" t="s">
        <v>41</v>
      </c>
      <c r="B108" s="121" t="s">
        <v>48</v>
      </c>
      <c r="C108" s="127"/>
      <c r="D108" s="123"/>
      <c r="E108" s="123"/>
      <c r="F108" s="124" t="e">
        <f t="shared" si="24"/>
        <v>#DIV/0!</v>
      </c>
      <c r="G108" s="76"/>
      <c r="H108" s="76"/>
      <c r="I108" s="84"/>
      <c r="J108" s="77"/>
      <c r="K108" s="78"/>
      <c r="L108" s="122"/>
      <c r="M108" s="122">
        <f t="shared" si="30"/>
        <v>0</v>
      </c>
      <c r="N108" s="123">
        <f t="shared" si="27"/>
        <v>0</v>
      </c>
      <c r="O108" s="123">
        <f t="shared" si="28"/>
        <v>0</v>
      </c>
      <c r="P108" s="124" t="e">
        <f t="shared" si="25"/>
        <v>#DIV/0!</v>
      </c>
      <c r="Q108" s="75"/>
    </row>
    <row r="109" spans="1:17" s="5" customFormat="1" ht="117.75" hidden="1" customHeight="1">
      <c r="A109" s="73" t="s">
        <v>172</v>
      </c>
      <c r="B109" s="121" t="s">
        <v>314</v>
      </c>
      <c r="C109" s="127"/>
      <c r="D109" s="122"/>
      <c r="E109" s="123"/>
      <c r="F109" s="124" t="e">
        <f t="shared" si="24"/>
        <v>#DIV/0!</v>
      </c>
      <c r="G109" s="122"/>
      <c r="H109" s="122"/>
      <c r="I109" s="123"/>
      <c r="J109" s="123"/>
      <c r="K109" s="124" t="e">
        <f>J109/I109*100</f>
        <v>#DIV/0!</v>
      </c>
      <c r="L109" s="122">
        <f t="shared" si="29"/>
        <v>0</v>
      </c>
      <c r="M109" s="122">
        <f t="shared" si="30"/>
        <v>0</v>
      </c>
      <c r="N109" s="123">
        <f t="shared" si="27"/>
        <v>0</v>
      </c>
      <c r="O109" s="123">
        <f t="shared" si="28"/>
        <v>0</v>
      </c>
      <c r="P109" s="124" t="e">
        <f t="shared" si="25"/>
        <v>#DIV/0!</v>
      </c>
      <c r="Q109" s="75"/>
    </row>
    <row r="110" spans="1:17" s="5" customFormat="1" ht="201.75" hidden="1" customHeight="1">
      <c r="A110" s="73" t="s">
        <v>173</v>
      </c>
      <c r="B110" s="121" t="s">
        <v>174</v>
      </c>
      <c r="C110" s="127"/>
      <c r="D110" s="122"/>
      <c r="E110" s="123"/>
      <c r="F110" s="124" t="e">
        <f t="shared" si="24"/>
        <v>#DIV/0!</v>
      </c>
      <c r="G110" s="76"/>
      <c r="H110" s="76"/>
      <c r="I110" s="77"/>
      <c r="J110" s="77"/>
      <c r="K110" s="78"/>
      <c r="L110" s="122">
        <f t="shared" si="29"/>
        <v>0</v>
      </c>
      <c r="M110" s="122">
        <f t="shared" si="30"/>
        <v>0</v>
      </c>
      <c r="N110" s="123">
        <f t="shared" si="27"/>
        <v>0</v>
      </c>
      <c r="O110" s="123">
        <f t="shared" si="28"/>
        <v>0</v>
      </c>
      <c r="P110" s="124" t="e">
        <f t="shared" si="25"/>
        <v>#DIV/0!</v>
      </c>
      <c r="Q110" s="75"/>
    </row>
    <row r="111" spans="1:17" s="5" customFormat="1" ht="118.5" hidden="1" customHeight="1">
      <c r="A111" s="73" t="s">
        <v>175</v>
      </c>
      <c r="B111" s="121" t="s">
        <v>176</v>
      </c>
      <c r="C111" s="127"/>
      <c r="D111" s="122"/>
      <c r="E111" s="136"/>
      <c r="F111" s="124" t="e">
        <f t="shared" si="24"/>
        <v>#DIV/0!</v>
      </c>
      <c r="G111" s="76"/>
      <c r="H111" s="76"/>
      <c r="I111" s="77"/>
      <c r="J111" s="77"/>
      <c r="K111" s="78"/>
      <c r="L111" s="122">
        <f t="shared" si="29"/>
        <v>0</v>
      </c>
      <c r="M111" s="122">
        <f t="shared" si="30"/>
        <v>0</v>
      </c>
      <c r="N111" s="123">
        <f t="shared" si="27"/>
        <v>0</v>
      </c>
      <c r="O111" s="123">
        <f t="shared" si="28"/>
        <v>0</v>
      </c>
      <c r="P111" s="124" t="e">
        <f t="shared" si="25"/>
        <v>#DIV/0!</v>
      </c>
      <c r="Q111" s="75"/>
    </row>
    <row r="112" spans="1:17" s="5" customFormat="1" ht="351" hidden="1" customHeight="1">
      <c r="A112" s="73" t="s">
        <v>177</v>
      </c>
      <c r="B112" s="137" t="s">
        <v>178</v>
      </c>
      <c r="C112" s="127"/>
      <c r="D112" s="122"/>
      <c r="E112" s="123"/>
      <c r="F112" s="124" t="e">
        <f t="shared" si="24"/>
        <v>#DIV/0!</v>
      </c>
      <c r="G112" s="76"/>
      <c r="H112" s="76"/>
      <c r="I112" s="84"/>
      <c r="J112" s="77"/>
      <c r="K112" s="78"/>
      <c r="L112" s="122">
        <f t="shared" si="29"/>
        <v>0</v>
      </c>
      <c r="M112" s="122">
        <f t="shared" si="30"/>
        <v>0</v>
      </c>
      <c r="N112" s="123">
        <f t="shared" si="27"/>
        <v>0</v>
      </c>
      <c r="O112" s="123">
        <f t="shared" si="28"/>
        <v>0</v>
      </c>
      <c r="P112" s="124" t="e">
        <f t="shared" si="25"/>
        <v>#DIV/0!</v>
      </c>
      <c r="Q112" s="75"/>
    </row>
    <row r="113" spans="1:17" s="5" customFormat="1" ht="57.75" hidden="1" customHeight="1">
      <c r="A113" s="73" t="s">
        <v>179</v>
      </c>
      <c r="B113" s="121" t="s">
        <v>180</v>
      </c>
      <c r="C113" s="127"/>
      <c r="D113" s="122"/>
      <c r="E113" s="123"/>
      <c r="F113" s="124" t="e">
        <f t="shared" si="24"/>
        <v>#DIV/0!</v>
      </c>
      <c r="G113" s="76"/>
      <c r="H113" s="76"/>
      <c r="I113" s="77"/>
      <c r="J113" s="77"/>
      <c r="K113" s="78"/>
      <c r="L113" s="122">
        <f t="shared" si="29"/>
        <v>0</v>
      </c>
      <c r="M113" s="122">
        <f t="shared" si="30"/>
        <v>0</v>
      </c>
      <c r="N113" s="123">
        <f t="shared" si="27"/>
        <v>0</v>
      </c>
      <c r="O113" s="123">
        <f t="shared" si="28"/>
        <v>0</v>
      </c>
      <c r="P113" s="124" t="e">
        <f t="shared" si="25"/>
        <v>#DIV/0!</v>
      </c>
      <c r="Q113" s="75"/>
    </row>
    <row r="114" spans="1:17" s="5" customFormat="1" ht="143.25" hidden="1" customHeight="1">
      <c r="A114" s="73" t="s">
        <v>42</v>
      </c>
      <c r="B114" s="121" t="s">
        <v>50</v>
      </c>
      <c r="C114" s="127"/>
      <c r="D114" s="122"/>
      <c r="E114" s="123"/>
      <c r="F114" s="124"/>
      <c r="G114" s="76"/>
      <c r="H114" s="122"/>
      <c r="I114" s="123"/>
      <c r="J114" s="123"/>
      <c r="K114" s="124" t="e">
        <f>J114/I114*100</f>
        <v>#DIV/0!</v>
      </c>
      <c r="L114" s="122">
        <f>C114+G114</f>
        <v>0</v>
      </c>
      <c r="M114" s="122">
        <f>D114+H114</f>
        <v>0</v>
      </c>
      <c r="N114" s="123">
        <f>D114+I114</f>
        <v>0</v>
      </c>
      <c r="O114" s="123">
        <f>E114+J114</f>
        <v>0</v>
      </c>
      <c r="P114" s="124" t="e">
        <f>O114/N114*100</f>
        <v>#DIV/0!</v>
      </c>
      <c r="Q114" s="75"/>
    </row>
    <row r="115" spans="1:17" s="5" customFormat="1" ht="111.75" hidden="1" customHeight="1">
      <c r="A115" s="73" t="s">
        <v>3</v>
      </c>
      <c r="B115" s="121" t="s">
        <v>1</v>
      </c>
      <c r="C115" s="127"/>
      <c r="D115" s="134"/>
      <c r="E115" s="131"/>
      <c r="F115" s="126"/>
      <c r="G115" s="76"/>
      <c r="H115" s="122"/>
      <c r="I115" s="123"/>
      <c r="J115" s="123"/>
      <c r="K115" s="124" t="e">
        <f>J115/I115*100</f>
        <v>#DIV/0!</v>
      </c>
      <c r="L115" s="122">
        <f t="shared" si="29"/>
        <v>0</v>
      </c>
      <c r="M115" s="122">
        <f t="shared" si="30"/>
        <v>0</v>
      </c>
      <c r="N115" s="123">
        <f t="shared" si="27"/>
        <v>0</v>
      </c>
      <c r="O115" s="123">
        <f t="shared" si="28"/>
        <v>0</v>
      </c>
      <c r="P115" s="124" t="e">
        <f t="shared" si="25"/>
        <v>#DIV/0!</v>
      </c>
      <c r="Q115" s="75"/>
    </row>
    <row r="116" spans="1:17" s="10" customFormat="1" ht="48.75" hidden="1" customHeight="1">
      <c r="A116" s="117" t="s">
        <v>370</v>
      </c>
      <c r="B116" s="118" t="s">
        <v>101</v>
      </c>
      <c r="C116" s="128">
        <f>SUM(C117:C121)</f>
        <v>0</v>
      </c>
      <c r="D116" s="128">
        <f>SUM(D117:D122)</f>
        <v>0</v>
      </c>
      <c r="E116" s="129">
        <f>SUM(E117:E122)</f>
        <v>0</v>
      </c>
      <c r="F116" s="120" t="e">
        <f t="shared" ref="F116:F123" si="31">(E116/D116)*100</f>
        <v>#DIV/0!</v>
      </c>
      <c r="G116" s="128">
        <f>SUM(G117:G121)</f>
        <v>0</v>
      </c>
      <c r="H116" s="128">
        <f>SUM(H117:H122)</f>
        <v>0</v>
      </c>
      <c r="I116" s="129">
        <f>SUM(I117:I122)</f>
        <v>0</v>
      </c>
      <c r="J116" s="129">
        <f>SUM(J117:J122)</f>
        <v>0</v>
      </c>
      <c r="K116" s="120" t="e">
        <f>J116/I116*100</f>
        <v>#DIV/0!</v>
      </c>
      <c r="L116" s="128">
        <f>SUM(L117:L121)</f>
        <v>0</v>
      </c>
      <c r="M116" s="128">
        <f>SUM(M117:M122)</f>
        <v>0</v>
      </c>
      <c r="N116" s="129">
        <f>SUM(N117:N122)</f>
        <v>0</v>
      </c>
      <c r="O116" s="129">
        <f>SUM(O117:O122)</f>
        <v>0</v>
      </c>
      <c r="P116" s="120" t="e">
        <f t="shared" si="25"/>
        <v>#DIV/0!</v>
      </c>
      <c r="Q116" s="81"/>
    </row>
    <row r="117" spans="1:17" s="5" customFormat="1" ht="117" hidden="1" customHeight="1">
      <c r="A117" s="73" t="s">
        <v>371</v>
      </c>
      <c r="B117" s="125" t="s">
        <v>372</v>
      </c>
      <c r="C117" s="127"/>
      <c r="D117" s="127"/>
      <c r="E117" s="136"/>
      <c r="F117" s="124" t="e">
        <f t="shared" si="31"/>
        <v>#DIV/0!</v>
      </c>
      <c r="G117" s="122"/>
      <c r="H117" s="122"/>
      <c r="I117" s="123"/>
      <c r="J117" s="123"/>
      <c r="K117" s="124">
        <f>IF(I117=0,0,J117/I117*100)</f>
        <v>0</v>
      </c>
      <c r="L117" s="122">
        <f t="shared" ref="L117:M121" si="32">C117+G117</f>
        <v>0</v>
      </c>
      <c r="M117" s="122">
        <f t="shared" si="32"/>
        <v>0</v>
      </c>
      <c r="N117" s="123">
        <f t="shared" ref="N117:O122" si="33">D117+I117</f>
        <v>0</v>
      </c>
      <c r="O117" s="123">
        <f t="shared" si="33"/>
        <v>0</v>
      </c>
      <c r="P117" s="124" t="e">
        <f t="shared" si="25"/>
        <v>#DIV/0!</v>
      </c>
      <c r="Q117" s="75"/>
    </row>
    <row r="118" spans="1:17" s="5" customFormat="1" ht="43.5" hidden="1" customHeight="1">
      <c r="A118" s="73" t="s">
        <v>374</v>
      </c>
      <c r="B118" s="125" t="s">
        <v>375</v>
      </c>
      <c r="C118" s="127"/>
      <c r="D118" s="127"/>
      <c r="E118" s="136"/>
      <c r="F118" s="124" t="e">
        <f t="shared" si="31"/>
        <v>#DIV/0!</v>
      </c>
      <c r="G118" s="76"/>
      <c r="H118" s="122"/>
      <c r="I118" s="123"/>
      <c r="J118" s="123"/>
      <c r="K118" s="124">
        <f>IF(I118=0,0,J118/I118*100)</f>
        <v>0</v>
      </c>
      <c r="L118" s="122">
        <f t="shared" si="32"/>
        <v>0</v>
      </c>
      <c r="M118" s="122">
        <f t="shared" si="32"/>
        <v>0</v>
      </c>
      <c r="N118" s="123">
        <f t="shared" si="33"/>
        <v>0</v>
      </c>
      <c r="O118" s="123">
        <f t="shared" si="33"/>
        <v>0</v>
      </c>
      <c r="P118" s="124" t="e">
        <f t="shared" si="25"/>
        <v>#DIV/0!</v>
      </c>
      <c r="Q118" s="75"/>
    </row>
    <row r="119" spans="1:17" s="5" customFormat="1" ht="93.75" hidden="1" customHeight="1">
      <c r="A119" s="73" t="s">
        <v>373</v>
      </c>
      <c r="B119" s="125" t="s">
        <v>376</v>
      </c>
      <c r="C119" s="127"/>
      <c r="D119" s="127"/>
      <c r="E119" s="136"/>
      <c r="F119" s="124" t="e">
        <f t="shared" si="31"/>
        <v>#DIV/0!</v>
      </c>
      <c r="G119" s="76"/>
      <c r="H119" s="122"/>
      <c r="I119" s="131"/>
      <c r="J119" s="123"/>
      <c r="K119" s="124">
        <f>IF(I119=0,0,J119/I119*100)</f>
        <v>0</v>
      </c>
      <c r="L119" s="122">
        <f t="shared" si="32"/>
        <v>0</v>
      </c>
      <c r="M119" s="122">
        <f t="shared" si="32"/>
        <v>0</v>
      </c>
      <c r="N119" s="123">
        <f t="shared" si="33"/>
        <v>0</v>
      </c>
      <c r="O119" s="123">
        <f t="shared" si="33"/>
        <v>0</v>
      </c>
      <c r="P119" s="124" t="e">
        <f t="shared" si="25"/>
        <v>#DIV/0!</v>
      </c>
      <c r="Q119" s="75"/>
    </row>
    <row r="120" spans="1:17" s="5" customFormat="1" ht="57" hidden="1" customHeight="1">
      <c r="A120" s="73" t="s">
        <v>377</v>
      </c>
      <c r="B120" s="125" t="s">
        <v>378</v>
      </c>
      <c r="C120" s="127"/>
      <c r="D120" s="127"/>
      <c r="E120" s="136"/>
      <c r="F120" s="124" t="e">
        <f t="shared" si="31"/>
        <v>#DIV/0!</v>
      </c>
      <c r="G120" s="76"/>
      <c r="H120" s="122"/>
      <c r="I120" s="131"/>
      <c r="J120" s="123"/>
      <c r="K120" s="124">
        <f>IF(I120=0,0,J120/I120*100)</f>
        <v>0</v>
      </c>
      <c r="L120" s="122">
        <f t="shared" si="32"/>
        <v>0</v>
      </c>
      <c r="M120" s="122">
        <f t="shared" si="32"/>
        <v>0</v>
      </c>
      <c r="N120" s="123">
        <f t="shared" si="33"/>
        <v>0</v>
      </c>
      <c r="O120" s="123">
        <f t="shared" si="33"/>
        <v>0</v>
      </c>
      <c r="P120" s="124" t="e">
        <f t="shared" si="25"/>
        <v>#DIV/0!</v>
      </c>
      <c r="Q120" s="75"/>
    </row>
    <row r="121" spans="1:17" s="5" customFormat="1" ht="44.25" hidden="1" customHeight="1">
      <c r="A121" s="73" t="s">
        <v>379</v>
      </c>
      <c r="B121" s="125" t="s">
        <v>380</v>
      </c>
      <c r="C121" s="127"/>
      <c r="D121" s="127"/>
      <c r="E121" s="136"/>
      <c r="F121" s="124" t="e">
        <f t="shared" si="31"/>
        <v>#DIV/0!</v>
      </c>
      <c r="G121" s="76"/>
      <c r="H121" s="76"/>
      <c r="I121" s="84"/>
      <c r="J121" s="77"/>
      <c r="K121" s="78">
        <f>IF(I121=0,0,J121/I121*100)</f>
        <v>0</v>
      </c>
      <c r="L121" s="122">
        <f t="shared" si="32"/>
        <v>0</v>
      </c>
      <c r="M121" s="122">
        <f t="shared" si="32"/>
        <v>0</v>
      </c>
      <c r="N121" s="123">
        <f t="shared" si="33"/>
        <v>0</v>
      </c>
      <c r="O121" s="123">
        <f t="shared" si="33"/>
        <v>0</v>
      </c>
      <c r="P121" s="124" t="e">
        <f t="shared" si="25"/>
        <v>#DIV/0!</v>
      </c>
      <c r="Q121" s="75"/>
    </row>
    <row r="122" spans="1:17" s="5" customFormat="1" ht="60.75" hidden="1" customHeight="1">
      <c r="A122" s="73" t="s">
        <v>102</v>
      </c>
      <c r="B122" s="121" t="s">
        <v>103</v>
      </c>
      <c r="C122" s="127"/>
      <c r="D122" s="127"/>
      <c r="E122" s="136"/>
      <c r="F122" s="124" t="e">
        <f t="shared" si="31"/>
        <v>#DIV/0!</v>
      </c>
      <c r="G122" s="76"/>
      <c r="H122" s="122"/>
      <c r="I122" s="131"/>
      <c r="J122" s="123"/>
      <c r="K122" s="126"/>
      <c r="L122" s="76"/>
      <c r="M122" s="122">
        <f>D122+H122</f>
        <v>0</v>
      </c>
      <c r="N122" s="123">
        <f t="shared" si="33"/>
        <v>0</v>
      </c>
      <c r="O122" s="123">
        <f t="shared" si="33"/>
        <v>0</v>
      </c>
      <c r="P122" s="124" t="e">
        <f t="shared" si="25"/>
        <v>#DIV/0!</v>
      </c>
      <c r="Q122" s="75"/>
    </row>
    <row r="123" spans="1:17" s="10" customFormat="1" ht="173.25" hidden="1" customHeight="1">
      <c r="A123" s="117" t="s">
        <v>104</v>
      </c>
      <c r="B123" s="118" t="s">
        <v>105</v>
      </c>
      <c r="C123" s="128">
        <f>SUM(C124)</f>
        <v>0</v>
      </c>
      <c r="D123" s="128">
        <f>SUM(D124)</f>
        <v>0</v>
      </c>
      <c r="E123" s="129">
        <f>SUM(E124)</f>
        <v>0</v>
      </c>
      <c r="F123" s="120" t="e">
        <f t="shared" si="31"/>
        <v>#DIV/0!</v>
      </c>
      <c r="G123" s="128">
        <f>SUM(G124)</f>
        <v>0</v>
      </c>
      <c r="H123" s="128">
        <f>SUM(H124)</f>
        <v>0</v>
      </c>
      <c r="I123" s="128">
        <f>SUM(I124)</f>
        <v>0</v>
      </c>
      <c r="J123" s="128">
        <f>SUM(J124)</f>
        <v>0</v>
      </c>
      <c r="K123" s="120">
        <f>IF(I123=0,0,J123/I123*100)</f>
        <v>0</v>
      </c>
      <c r="L123" s="128">
        <f>SUM(L124)</f>
        <v>0</v>
      </c>
      <c r="M123" s="128">
        <f>SUM(M124)</f>
        <v>0</v>
      </c>
      <c r="N123" s="129">
        <f>SUM(N124)</f>
        <v>0</v>
      </c>
      <c r="O123" s="129">
        <f>SUM(O124)</f>
        <v>0</v>
      </c>
      <c r="P123" s="124" t="e">
        <f t="shared" si="25"/>
        <v>#DIV/0!</v>
      </c>
      <c r="Q123" s="81"/>
    </row>
    <row r="124" spans="1:17" s="5" customFormat="1" ht="103.5" hidden="1" customHeight="1">
      <c r="A124" s="73" t="s">
        <v>4</v>
      </c>
      <c r="B124" s="130" t="s">
        <v>1</v>
      </c>
      <c r="C124" s="127"/>
      <c r="D124" s="122"/>
      <c r="E124" s="131"/>
      <c r="F124" s="124" t="e">
        <f t="shared" ref="F124:F129" si="34">(E124/D124)*100</f>
        <v>#DIV/0!</v>
      </c>
      <c r="G124" s="76"/>
      <c r="H124" s="122"/>
      <c r="I124" s="123"/>
      <c r="J124" s="123"/>
      <c r="K124" s="124">
        <f>IF(I124=0,0,J124/I124*100)</f>
        <v>0</v>
      </c>
      <c r="L124" s="76"/>
      <c r="M124" s="122">
        <f>D124+H124</f>
        <v>0</v>
      </c>
      <c r="N124" s="123">
        <f>D124+I124</f>
        <v>0</v>
      </c>
      <c r="O124" s="123">
        <f>E124+J124</f>
        <v>0</v>
      </c>
      <c r="P124" s="126">
        <f>IF(N124=0,0,O124/N124*100)</f>
        <v>0</v>
      </c>
      <c r="Q124" s="75"/>
    </row>
    <row r="125" spans="1:17" s="10" customFormat="1" ht="43.5" hidden="1" customHeight="1">
      <c r="A125" s="117" t="s">
        <v>381</v>
      </c>
      <c r="B125" s="118" t="s">
        <v>106</v>
      </c>
      <c r="C125" s="128">
        <f>SUM(C126:C136)</f>
        <v>0</v>
      </c>
      <c r="D125" s="128">
        <f>SUM(D126:D136)</f>
        <v>0</v>
      </c>
      <c r="E125" s="129">
        <f>SUM(E126:E136)</f>
        <v>0</v>
      </c>
      <c r="F125" s="120" t="e">
        <f t="shared" si="34"/>
        <v>#DIV/0!</v>
      </c>
      <c r="G125" s="128">
        <f>SUM(G126:G136)</f>
        <v>0</v>
      </c>
      <c r="H125" s="128">
        <f>SUM(H126:H136)</f>
        <v>0</v>
      </c>
      <c r="I125" s="128">
        <f>SUM(I126:I136)</f>
        <v>0</v>
      </c>
      <c r="J125" s="129">
        <f>SUM(J126:J136)</f>
        <v>0</v>
      </c>
      <c r="K125" s="120" t="e">
        <f>J125/I125*100</f>
        <v>#DIV/0!</v>
      </c>
      <c r="L125" s="128">
        <f>SUM(L126:L136)</f>
        <v>0</v>
      </c>
      <c r="M125" s="128">
        <f>SUM(M126:M136)</f>
        <v>0</v>
      </c>
      <c r="N125" s="344">
        <f t="shared" ref="N125:O128" si="35">D125+I125</f>
        <v>0</v>
      </c>
      <c r="O125" s="129">
        <f>SUM(O126:O136)</f>
        <v>0</v>
      </c>
      <c r="P125" s="120" t="e">
        <f>O125/N125*100</f>
        <v>#DIV/0!</v>
      </c>
      <c r="Q125" s="81"/>
    </row>
    <row r="126" spans="1:17" s="5" customFormat="1" ht="36" hidden="1" customHeight="1">
      <c r="A126" s="138" t="s">
        <v>382</v>
      </c>
      <c r="B126" s="125" t="s">
        <v>317</v>
      </c>
      <c r="C126" s="127"/>
      <c r="D126" s="127"/>
      <c r="E126" s="87"/>
      <c r="F126" s="124" t="e">
        <f t="shared" si="34"/>
        <v>#DIV/0!</v>
      </c>
      <c r="G126" s="83"/>
      <c r="H126" s="83"/>
      <c r="I126" s="87"/>
      <c r="J126" s="87"/>
      <c r="K126" s="77"/>
      <c r="L126" s="122">
        <f t="shared" ref="L126:M128" si="36">C126+G126</f>
        <v>0</v>
      </c>
      <c r="M126" s="122">
        <f t="shared" si="36"/>
        <v>0</v>
      </c>
      <c r="N126" s="123">
        <f t="shared" si="35"/>
        <v>0</v>
      </c>
      <c r="O126" s="77">
        <f t="shared" si="35"/>
        <v>0</v>
      </c>
      <c r="P126" s="124" t="e">
        <f>O126/N126*100</f>
        <v>#DIV/0!</v>
      </c>
      <c r="Q126" s="75"/>
    </row>
    <row r="127" spans="1:17" s="5" customFormat="1" ht="124.8" hidden="1">
      <c r="A127" s="94" t="s">
        <v>318</v>
      </c>
      <c r="B127" s="66" t="s">
        <v>319</v>
      </c>
      <c r="C127" s="83"/>
      <c r="D127" s="83"/>
      <c r="E127" s="87"/>
      <c r="F127" s="78" t="e">
        <f t="shared" si="34"/>
        <v>#DIV/0!</v>
      </c>
      <c r="G127" s="83"/>
      <c r="H127" s="83"/>
      <c r="I127" s="87"/>
      <c r="J127" s="87"/>
      <c r="K127" s="77"/>
      <c r="L127" s="76">
        <f t="shared" si="36"/>
        <v>0</v>
      </c>
      <c r="M127" s="76">
        <f t="shared" si="36"/>
        <v>0</v>
      </c>
      <c r="N127" s="77">
        <f t="shared" si="35"/>
        <v>0</v>
      </c>
      <c r="O127" s="77">
        <f t="shared" si="35"/>
        <v>0</v>
      </c>
      <c r="P127" s="78" t="e">
        <f>O127/N127*100</f>
        <v>#DIV/0!</v>
      </c>
      <c r="Q127" s="75"/>
    </row>
    <row r="128" spans="1:17" s="5" customFormat="1" ht="78" hidden="1">
      <c r="A128" s="94" t="s">
        <v>337</v>
      </c>
      <c r="B128" s="66" t="s">
        <v>320</v>
      </c>
      <c r="C128" s="83"/>
      <c r="D128" s="83"/>
      <c r="E128" s="87"/>
      <c r="F128" s="78" t="e">
        <f t="shared" si="34"/>
        <v>#DIV/0!</v>
      </c>
      <c r="G128" s="83"/>
      <c r="H128" s="83"/>
      <c r="I128" s="87"/>
      <c r="J128" s="87"/>
      <c r="K128" s="77"/>
      <c r="L128" s="76">
        <f t="shared" si="36"/>
        <v>0</v>
      </c>
      <c r="M128" s="76">
        <f t="shared" si="36"/>
        <v>0</v>
      </c>
      <c r="N128" s="77">
        <f t="shared" si="35"/>
        <v>0</v>
      </c>
      <c r="O128" s="77">
        <f t="shared" si="35"/>
        <v>0</v>
      </c>
      <c r="P128" s="78" t="e">
        <f>O128/N128*100</f>
        <v>#DIV/0!</v>
      </c>
      <c r="Q128" s="75"/>
    </row>
    <row r="129" spans="1:17" s="5" customFormat="1" ht="62.25" hidden="1" customHeight="1">
      <c r="A129" s="94">
        <v>250313</v>
      </c>
      <c r="B129" s="66" t="s">
        <v>320</v>
      </c>
      <c r="C129" s="83"/>
      <c r="D129" s="83"/>
      <c r="E129" s="87"/>
      <c r="F129" s="78" t="e">
        <f t="shared" si="34"/>
        <v>#DIV/0!</v>
      </c>
      <c r="G129" s="83"/>
      <c r="H129" s="83"/>
      <c r="I129" s="87"/>
      <c r="J129" s="87"/>
      <c r="K129" s="77"/>
      <c r="L129" s="76"/>
      <c r="M129" s="76">
        <f>D129+H129</f>
        <v>0</v>
      </c>
      <c r="N129" s="77" t="e">
        <f>#REF!+I129</f>
        <v>#REF!</v>
      </c>
      <c r="O129" s="77">
        <f>E129+J129</f>
        <v>0</v>
      </c>
      <c r="P129" s="78" t="e">
        <f>F129+K129</f>
        <v>#DIV/0!</v>
      </c>
      <c r="Q129" s="75"/>
    </row>
    <row r="130" spans="1:17" s="5" customFormat="1" ht="69" hidden="1" customHeight="1">
      <c r="A130" s="349">
        <v>3719120</v>
      </c>
      <c r="B130" s="125" t="s">
        <v>53</v>
      </c>
      <c r="C130" s="83"/>
      <c r="D130" s="127"/>
      <c r="E130" s="136"/>
      <c r="F130" s="124" t="e">
        <f>E130/D130*100</f>
        <v>#DIV/0!</v>
      </c>
      <c r="G130" s="83"/>
      <c r="H130" s="83"/>
      <c r="I130" s="87"/>
      <c r="J130" s="87"/>
      <c r="K130" s="77"/>
      <c r="L130" s="122">
        <f>C130+G130</f>
        <v>0</v>
      </c>
      <c r="M130" s="122">
        <f>D130+H130</f>
        <v>0</v>
      </c>
      <c r="N130" s="123">
        <f t="shared" ref="N130:O132" si="37">D130+I130</f>
        <v>0</v>
      </c>
      <c r="O130" s="123">
        <f t="shared" si="37"/>
        <v>0</v>
      </c>
      <c r="P130" s="124" t="e">
        <f>O130/N130*100</f>
        <v>#DIV/0!</v>
      </c>
      <c r="Q130" s="75"/>
    </row>
    <row r="131" spans="1:17" s="5" customFormat="1" ht="42" hidden="1" customHeight="1">
      <c r="A131" s="349">
        <v>3719150</v>
      </c>
      <c r="B131" s="125" t="s">
        <v>383</v>
      </c>
      <c r="C131" s="83"/>
      <c r="D131" s="127"/>
      <c r="E131" s="136"/>
      <c r="F131" s="124" t="e">
        <f>E131/D131*100</f>
        <v>#DIV/0!</v>
      </c>
      <c r="G131" s="83"/>
      <c r="H131" s="83"/>
      <c r="I131" s="87"/>
      <c r="J131" s="87"/>
      <c r="K131" s="77"/>
      <c r="L131" s="122">
        <f>C131+G131</f>
        <v>0</v>
      </c>
      <c r="M131" s="122">
        <f>D131+H131</f>
        <v>0</v>
      </c>
      <c r="N131" s="123">
        <f t="shared" si="37"/>
        <v>0</v>
      </c>
      <c r="O131" s="123">
        <f t="shared" si="37"/>
        <v>0</v>
      </c>
      <c r="P131" s="124" t="e">
        <f>O131/N131*100</f>
        <v>#DIV/0!</v>
      </c>
      <c r="Q131" s="75"/>
    </row>
    <row r="132" spans="1:17" s="5" customFormat="1" ht="188.25" hidden="1" customHeight="1">
      <c r="A132" s="349">
        <v>3719490</v>
      </c>
      <c r="B132" s="125" t="s">
        <v>388</v>
      </c>
      <c r="C132" s="83"/>
      <c r="D132" s="127"/>
      <c r="E132" s="136"/>
      <c r="F132" s="124"/>
      <c r="G132" s="83"/>
      <c r="H132" s="127"/>
      <c r="I132" s="136"/>
      <c r="J132" s="136"/>
      <c r="K132" s="143" t="e">
        <f>J132/I132*100</f>
        <v>#DIV/0!</v>
      </c>
      <c r="L132" s="122">
        <f>C132+G132</f>
        <v>0</v>
      </c>
      <c r="M132" s="122">
        <f>D132+H132</f>
        <v>0</v>
      </c>
      <c r="N132" s="123">
        <f t="shared" si="37"/>
        <v>0</v>
      </c>
      <c r="O132" s="123">
        <f t="shared" si="37"/>
        <v>0</v>
      </c>
      <c r="P132" s="124" t="e">
        <f>O132/N132*100</f>
        <v>#DIV/0!</v>
      </c>
      <c r="Q132" s="75"/>
    </row>
    <row r="133" spans="1:17" s="9" customFormat="1" ht="144" hidden="1" customHeight="1">
      <c r="A133" s="138" t="s">
        <v>22</v>
      </c>
      <c r="B133" s="139" t="s">
        <v>21</v>
      </c>
      <c r="C133" s="127"/>
      <c r="D133" s="127"/>
      <c r="E133" s="136"/>
      <c r="F133" s="124" t="e">
        <f>E133/D133*100</f>
        <v>#DIV/0!</v>
      </c>
      <c r="G133" s="83"/>
      <c r="H133" s="83"/>
      <c r="I133" s="87"/>
      <c r="J133" s="87"/>
      <c r="K133" s="76"/>
      <c r="L133" s="76"/>
      <c r="M133" s="122">
        <f>D133</f>
        <v>0</v>
      </c>
      <c r="N133" s="123">
        <f>D133+I133</f>
        <v>0</v>
      </c>
      <c r="O133" s="123">
        <f t="shared" ref="O133:P135" si="38">E133</f>
        <v>0</v>
      </c>
      <c r="P133" s="143" t="e">
        <f t="shared" si="38"/>
        <v>#DIV/0!</v>
      </c>
      <c r="Q133" s="90"/>
    </row>
    <row r="134" spans="1:17" s="9" customFormat="1" ht="132" hidden="1" customHeight="1">
      <c r="A134" s="138" t="s">
        <v>51</v>
      </c>
      <c r="B134" s="139" t="s">
        <v>54</v>
      </c>
      <c r="C134" s="127"/>
      <c r="D134" s="127"/>
      <c r="E134" s="136"/>
      <c r="F134" s="124" t="e">
        <f>E134/D134*100</f>
        <v>#DIV/0!</v>
      </c>
      <c r="G134" s="83"/>
      <c r="H134" s="83"/>
      <c r="I134" s="87"/>
      <c r="J134" s="87"/>
      <c r="K134" s="76"/>
      <c r="L134" s="76"/>
      <c r="M134" s="122">
        <f>D134</f>
        <v>0</v>
      </c>
      <c r="N134" s="123">
        <f>D134+I134</f>
        <v>0</v>
      </c>
      <c r="O134" s="123">
        <f t="shared" si="38"/>
        <v>0</v>
      </c>
      <c r="P134" s="143" t="e">
        <f t="shared" si="38"/>
        <v>#DIV/0!</v>
      </c>
      <c r="Q134" s="90"/>
    </row>
    <row r="135" spans="1:17" s="9" customFormat="1" ht="179.25" hidden="1" customHeight="1">
      <c r="A135" s="138" t="s">
        <v>52</v>
      </c>
      <c r="B135" s="139" t="s">
        <v>55</v>
      </c>
      <c r="C135" s="127"/>
      <c r="D135" s="127"/>
      <c r="E135" s="136"/>
      <c r="F135" s="124" t="e">
        <f>E135/D135*100</f>
        <v>#DIV/0!</v>
      </c>
      <c r="G135" s="83"/>
      <c r="H135" s="83"/>
      <c r="I135" s="87"/>
      <c r="J135" s="87"/>
      <c r="K135" s="76"/>
      <c r="L135" s="76"/>
      <c r="M135" s="122">
        <f>D135</f>
        <v>0</v>
      </c>
      <c r="N135" s="123">
        <f>D135+I135</f>
        <v>0</v>
      </c>
      <c r="O135" s="123">
        <f t="shared" si="38"/>
        <v>0</v>
      </c>
      <c r="P135" s="143" t="e">
        <f t="shared" si="38"/>
        <v>#DIV/0!</v>
      </c>
      <c r="Q135" s="90"/>
    </row>
    <row r="136" spans="1:17" s="9" customFormat="1" ht="40.5" hidden="1" customHeight="1">
      <c r="A136" s="138" t="s">
        <v>6</v>
      </c>
      <c r="B136" s="121" t="s">
        <v>7</v>
      </c>
      <c r="C136" s="127"/>
      <c r="D136" s="127"/>
      <c r="E136" s="136"/>
      <c r="F136" s="124" t="e">
        <f t="shared" ref="F136:F142" si="39">(E136/D136)*100</f>
        <v>#DIV/0!</v>
      </c>
      <c r="G136" s="83"/>
      <c r="H136" s="127"/>
      <c r="I136" s="136"/>
      <c r="J136" s="136"/>
      <c r="K136" s="143" t="e">
        <f>J136/I136*100</f>
        <v>#DIV/0!</v>
      </c>
      <c r="L136" s="122">
        <f>C136+G136</f>
        <v>0</v>
      </c>
      <c r="M136" s="122">
        <f t="shared" ref="M136:M141" si="40">D136+H136</f>
        <v>0</v>
      </c>
      <c r="N136" s="123">
        <f>D136+I136</f>
        <v>0</v>
      </c>
      <c r="O136" s="123">
        <f t="shared" ref="O136:O141" si="41">E136+J136</f>
        <v>0</v>
      </c>
      <c r="P136" s="124" t="e">
        <f t="shared" ref="P136:P141" si="42">O136/N136*100</f>
        <v>#DIV/0!</v>
      </c>
      <c r="Q136" s="90"/>
    </row>
    <row r="137" spans="1:17" s="9" customFormat="1" ht="81" hidden="1" customHeight="1">
      <c r="A137" s="94">
        <v>250344</v>
      </c>
      <c r="B137" s="67" t="s">
        <v>287</v>
      </c>
      <c r="C137" s="83"/>
      <c r="D137" s="83"/>
      <c r="E137" s="87"/>
      <c r="F137" s="78" t="e">
        <f t="shared" si="39"/>
        <v>#DIV/0!</v>
      </c>
      <c r="G137" s="83"/>
      <c r="H137" s="83"/>
      <c r="I137" s="87"/>
      <c r="J137" s="87"/>
      <c r="K137" s="91" t="e">
        <f>J137/I137*100</f>
        <v>#DIV/0!</v>
      </c>
      <c r="L137" s="76">
        <f>C137+G137</f>
        <v>0</v>
      </c>
      <c r="M137" s="76">
        <f t="shared" si="40"/>
        <v>0</v>
      </c>
      <c r="N137" s="77">
        <f>D137+I137</f>
        <v>0</v>
      </c>
      <c r="O137" s="77">
        <f t="shared" si="41"/>
        <v>0</v>
      </c>
      <c r="P137" s="78" t="e">
        <f t="shared" si="42"/>
        <v>#DIV/0!</v>
      </c>
      <c r="Q137" s="90"/>
    </row>
    <row r="138" spans="1:17" s="9" customFormat="1" ht="81" hidden="1" customHeight="1">
      <c r="A138" s="94">
        <v>250352</v>
      </c>
      <c r="B138" s="67" t="s">
        <v>303</v>
      </c>
      <c r="C138" s="83"/>
      <c r="D138" s="83"/>
      <c r="E138" s="87"/>
      <c r="F138" s="78" t="e">
        <f t="shared" si="39"/>
        <v>#DIV/0!</v>
      </c>
      <c r="G138" s="83"/>
      <c r="H138" s="83"/>
      <c r="I138" s="87"/>
      <c r="J138" s="87"/>
      <c r="K138" s="91"/>
      <c r="L138" s="76"/>
      <c r="M138" s="76">
        <f t="shared" si="40"/>
        <v>0</v>
      </c>
      <c r="N138" s="77" t="e">
        <f>#REF!+I138</f>
        <v>#REF!</v>
      </c>
      <c r="O138" s="77">
        <f t="shared" si="41"/>
        <v>0</v>
      </c>
      <c r="P138" s="78" t="e">
        <f t="shared" si="42"/>
        <v>#REF!</v>
      </c>
      <c r="Q138" s="90"/>
    </row>
    <row r="139" spans="1:17" s="9" customFormat="1" ht="81" hidden="1" customHeight="1">
      <c r="A139" s="94">
        <v>250366</v>
      </c>
      <c r="B139" s="67" t="s">
        <v>302</v>
      </c>
      <c r="C139" s="83"/>
      <c r="D139" s="83"/>
      <c r="E139" s="87"/>
      <c r="F139" s="78" t="e">
        <f t="shared" si="39"/>
        <v>#DIV/0!</v>
      </c>
      <c r="G139" s="83"/>
      <c r="H139" s="83"/>
      <c r="I139" s="87"/>
      <c r="J139" s="87"/>
      <c r="K139" s="91"/>
      <c r="L139" s="76"/>
      <c r="M139" s="76">
        <f t="shared" si="40"/>
        <v>0</v>
      </c>
      <c r="N139" s="77">
        <f>D139+I139</f>
        <v>0</v>
      </c>
      <c r="O139" s="77">
        <f t="shared" si="41"/>
        <v>0</v>
      </c>
      <c r="P139" s="78" t="e">
        <f t="shared" si="42"/>
        <v>#DIV/0!</v>
      </c>
      <c r="Q139" s="90"/>
    </row>
    <row r="140" spans="1:17" s="9" customFormat="1" ht="25.5" hidden="1" customHeight="1">
      <c r="A140" s="94" t="s">
        <v>321</v>
      </c>
      <c r="B140" s="66" t="s">
        <v>322</v>
      </c>
      <c r="C140" s="83"/>
      <c r="D140" s="83"/>
      <c r="E140" s="87"/>
      <c r="F140" s="78" t="e">
        <f t="shared" si="39"/>
        <v>#DIV/0!</v>
      </c>
      <c r="G140" s="83"/>
      <c r="H140" s="83"/>
      <c r="I140" s="87"/>
      <c r="J140" s="87"/>
      <c r="K140" s="91" t="e">
        <f>J140/I140*100</f>
        <v>#DIV/0!</v>
      </c>
      <c r="L140" s="76">
        <f>C140+G140</f>
        <v>0</v>
      </c>
      <c r="M140" s="76">
        <f t="shared" si="40"/>
        <v>0</v>
      </c>
      <c r="N140" s="77">
        <f>D140+I140</f>
        <v>0</v>
      </c>
      <c r="O140" s="77">
        <f t="shared" si="41"/>
        <v>0</v>
      </c>
      <c r="P140" s="78" t="e">
        <f t="shared" si="42"/>
        <v>#DIV/0!</v>
      </c>
      <c r="Q140" s="90"/>
    </row>
    <row r="141" spans="1:17" s="9" customFormat="1" ht="65.25" hidden="1" customHeight="1">
      <c r="A141" s="94">
        <v>250388</v>
      </c>
      <c r="B141" s="66" t="s">
        <v>288</v>
      </c>
      <c r="C141" s="83"/>
      <c r="D141" s="83"/>
      <c r="E141" s="87"/>
      <c r="F141" s="78" t="e">
        <f t="shared" si="39"/>
        <v>#DIV/0!</v>
      </c>
      <c r="G141" s="83"/>
      <c r="H141" s="83"/>
      <c r="I141" s="87"/>
      <c r="J141" s="87"/>
      <c r="K141" s="91"/>
      <c r="L141" s="76"/>
      <c r="M141" s="76">
        <f t="shared" si="40"/>
        <v>0</v>
      </c>
      <c r="N141" s="77">
        <f>D141+I141</f>
        <v>0</v>
      </c>
      <c r="O141" s="77">
        <f t="shared" si="41"/>
        <v>0</v>
      </c>
      <c r="P141" s="78" t="e">
        <f t="shared" si="42"/>
        <v>#DIV/0!</v>
      </c>
      <c r="Q141" s="90"/>
    </row>
    <row r="142" spans="1:17" s="10" customFormat="1" ht="34.5" customHeight="1">
      <c r="A142" s="113"/>
      <c r="B142" s="140" t="s">
        <v>326</v>
      </c>
      <c r="C142" s="128">
        <f>C34+C62+C73+C87+C116+C123+C125</f>
        <v>838050</v>
      </c>
      <c r="D142" s="381">
        <f>D34+D62+D73+D87+D116+D123+D125</f>
        <v>1342738</v>
      </c>
      <c r="E142" s="129">
        <f>SUM(E35:E59)</f>
        <v>1288607.04</v>
      </c>
      <c r="F142" s="120">
        <f t="shared" si="39"/>
        <v>95.968613385485483</v>
      </c>
      <c r="G142" s="128">
        <f>G34+G62+G73+G87+G116+G123+G125</f>
        <v>2500</v>
      </c>
      <c r="H142" s="128">
        <f>H54+H53+H52+H35+H59</f>
        <v>4436120.34</v>
      </c>
      <c r="I142" s="129">
        <f>I54+I53+I52+I35+I59</f>
        <v>4436120.34</v>
      </c>
      <c r="J142" s="129">
        <f>J54+J53+J52+J59</f>
        <v>4424537.0599999996</v>
      </c>
      <c r="K142" s="144">
        <f>J142/I142*100</f>
        <v>99.73888715561759</v>
      </c>
      <c r="L142" s="128">
        <f>L34+L62+L73+L87+L116+L123+L125</f>
        <v>830550</v>
      </c>
      <c r="M142" s="128">
        <f>M34+M62+M73+M87+M116+M123+M125</f>
        <v>5467258.3399999999</v>
      </c>
      <c r="N142" s="129">
        <f>N34+N62+N73+N87+N116+N123+N125</f>
        <v>5350758.34</v>
      </c>
      <c r="O142" s="129">
        <f>O34+O62+O73+O87+O116+O123+O125</f>
        <v>5401544.0999999996</v>
      </c>
      <c r="P142" s="120">
        <f>O142/N142*100</f>
        <v>100.94913200658581</v>
      </c>
      <c r="Q142" s="81"/>
    </row>
    <row r="143" spans="1:17" s="10" customFormat="1" ht="17.399999999999999" customHeight="1">
      <c r="A143" s="31"/>
      <c r="B143" s="32"/>
      <c r="C143" s="39"/>
      <c r="D143" s="39"/>
      <c r="E143" s="39"/>
      <c r="F143" s="40"/>
      <c r="G143" s="39"/>
      <c r="H143" s="39"/>
      <c r="I143" s="39"/>
      <c r="J143" s="39"/>
      <c r="K143" s="40"/>
      <c r="L143" s="39"/>
      <c r="M143" s="39"/>
      <c r="N143" s="39"/>
      <c r="O143" s="39"/>
      <c r="P143" s="41"/>
    </row>
    <row r="144" spans="1:17" ht="17.399999999999999" hidden="1">
      <c r="A144" s="29" t="s">
        <v>270</v>
      </c>
      <c r="B144" s="29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3"/>
      <c r="N144" s="33"/>
      <c r="O144" s="42" t="s">
        <v>290</v>
      </c>
      <c r="P144" s="33"/>
    </row>
    <row r="145" spans="1:16" ht="15.6" hidden="1">
      <c r="A145" s="392" t="s">
        <v>270</v>
      </c>
      <c r="B145" s="392"/>
      <c r="C145" s="44"/>
      <c r="D145" s="45"/>
      <c r="E145" s="46"/>
      <c r="F145" s="45"/>
      <c r="G145" s="33"/>
      <c r="H145" s="33"/>
      <c r="I145" s="33"/>
      <c r="J145" s="33"/>
      <c r="K145" s="33"/>
      <c r="L145" s="33"/>
      <c r="M145" s="33"/>
      <c r="N145" s="33"/>
      <c r="O145" s="415" t="s">
        <v>271</v>
      </c>
      <c r="P145" s="415"/>
    </row>
    <row r="146" spans="1:16" ht="17.399999999999999" hidden="1">
      <c r="A146" s="29" t="s">
        <v>270</v>
      </c>
      <c r="B146" s="29"/>
      <c r="C146" s="47"/>
      <c r="D146" s="47"/>
      <c r="E146" s="42"/>
      <c r="F146" s="42"/>
      <c r="G146" s="42"/>
      <c r="H146" s="42"/>
      <c r="I146" s="43"/>
      <c r="J146" s="43"/>
      <c r="K146" s="43"/>
      <c r="L146" s="43"/>
      <c r="M146" s="33"/>
      <c r="N146" s="33"/>
      <c r="O146" s="414" t="s">
        <v>271</v>
      </c>
      <c r="P146" s="414"/>
    </row>
    <row r="147" spans="1:16" ht="18">
      <c r="A147" s="55" t="s">
        <v>440</v>
      </c>
      <c r="B147" s="55"/>
      <c r="C147" s="42"/>
      <c r="D147" s="42"/>
      <c r="E147" s="42"/>
      <c r="F147" s="42"/>
      <c r="G147" s="33"/>
      <c r="H147" s="33"/>
      <c r="I147" s="33"/>
      <c r="J147" s="33"/>
      <c r="K147" s="33"/>
      <c r="L147" s="33"/>
      <c r="N147" s="33"/>
      <c r="O147" s="55" t="s">
        <v>441</v>
      </c>
      <c r="P147" s="96"/>
    </row>
    <row r="148" spans="1:16">
      <c r="A148" s="6"/>
      <c r="D148" s="7"/>
      <c r="E148" s="17"/>
      <c r="F148" s="7"/>
      <c r="I148" s="17"/>
    </row>
    <row r="149" spans="1:16">
      <c r="A149" s="6"/>
      <c r="D149" s="7"/>
      <c r="E149" s="17"/>
      <c r="F149" s="7"/>
    </row>
    <row r="150" spans="1:16">
      <c r="A150" s="6"/>
      <c r="D150" s="7"/>
      <c r="E150" s="17"/>
      <c r="F150" s="7"/>
    </row>
    <row r="151" spans="1:16">
      <c r="A151" s="6"/>
      <c r="D151" s="7"/>
      <c r="E151" s="17"/>
      <c r="F151" s="7"/>
    </row>
    <row r="152" spans="1:16">
      <c r="A152" s="6"/>
      <c r="D152" s="7"/>
      <c r="E152" s="17"/>
      <c r="F152" s="7"/>
    </row>
    <row r="153" spans="1:16">
      <c r="A153" s="6"/>
      <c r="D153" s="7"/>
      <c r="E153" s="17"/>
      <c r="F153" s="7"/>
    </row>
    <row r="155" spans="1:16">
      <c r="A155" s="6"/>
      <c r="D155" s="7"/>
      <c r="E155" s="17"/>
      <c r="F155" s="7"/>
    </row>
    <row r="156" spans="1:16">
      <c r="A156" s="6"/>
      <c r="D156" s="7"/>
      <c r="E156" s="17"/>
      <c r="F156" s="7"/>
    </row>
    <row r="157" spans="1:16">
      <c r="A157" s="6"/>
      <c r="D157" s="7"/>
      <c r="E157" s="17"/>
      <c r="F157" s="7"/>
    </row>
    <row r="158" spans="1:16">
      <c r="A158" s="6"/>
      <c r="D158" s="7"/>
      <c r="E158" s="17"/>
      <c r="F158" s="7"/>
    </row>
    <row r="159" spans="1:16">
      <c r="A159" s="6"/>
      <c r="D159" s="7"/>
      <c r="E159" s="17"/>
      <c r="F159" s="7"/>
    </row>
    <row r="160" spans="1:16">
      <c r="A160" s="6"/>
      <c r="D160" s="7"/>
      <c r="E160" s="17"/>
      <c r="F160" s="7"/>
    </row>
    <row r="161" spans="1:6">
      <c r="A161" s="6"/>
      <c r="D161" s="7"/>
      <c r="E161" s="17"/>
      <c r="F161" s="7"/>
    </row>
    <row r="162" spans="1:6">
      <c r="A162" s="6"/>
      <c r="D162" s="7"/>
      <c r="E162" s="17"/>
      <c r="F162" s="7"/>
    </row>
    <row r="163" spans="1:6">
      <c r="D163" s="7"/>
      <c r="E163" s="17"/>
      <c r="F163" s="7"/>
    </row>
    <row r="164" spans="1:6">
      <c r="D164" s="7"/>
      <c r="E164" s="17"/>
      <c r="F164" s="7"/>
    </row>
    <row r="165" spans="1:6">
      <c r="D165" s="7"/>
      <c r="E165" s="17"/>
      <c r="F165" s="7"/>
    </row>
    <row r="166" spans="1:6">
      <c r="D166" s="7"/>
      <c r="E166" s="17"/>
      <c r="F166" s="7"/>
    </row>
    <row r="167" spans="1:6">
      <c r="D167" s="7"/>
      <c r="E167" s="17"/>
      <c r="F167" s="7"/>
    </row>
    <row r="168" spans="1:6">
      <c r="D168" s="7"/>
      <c r="E168" s="17"/>
      <c r="F168" s="7"/>
    </row>
    <row r="169" spans="1:6">
      <c r="D169" s="7"/>
      <c r="E169" s="17"/>
      <c r="F169" s="7"/>
    </row>
    <row r="170" spans="1:6">
      <c r="D170" s="7"/>
      <c r="E170" s="17"/>
      <c r="F170" s="7"/>
    </row>
    <row r="171" spans="1:6">
      <c r="D171" s="7"/>
      <c r="E171" s="17"/>
      <c r="F171" s="7"/>
    </row>
    <row r="172" spans="1:6">
      <c r="D172" s="7"/>
      <c r="E172" s="17"/>
      <c r="F172" s="7"/>
    </row>
    <row r="173" spans="1:6">
      <c r="D173" s="7"/>
      <c r="E173" s="17"/>
      <c r="F173" s="7"/>
    </row>
    <row r="174" spans="1:6">
      <c r="D174" s="7"/>
      <c r="E174" s="17"/>
      <c r="F174" s="7"/>
    </row>
    <row r="175" spans="1:6">
      <c r="D175" s="7"/>
      <c r="E175" s="17"/>
      <c r="F175" s="7"/>
    </row>
    <row r="176" spans="1:6">
      <c r="D176" s="7"/>
      <c r="E176" s="17"/>
      <c r="F176" s="7"/>
    </row>
    <row r="177" spans="4:6">
      <c r="D177" s="7"/>
      <c r="E177" s="17"/>
      <c r="F177" s="7"/>
    </row>
    <row r="178" spans="4:6">
      <c r="D178" s="7"/>
      <c r="E178" s="17"/>
      <c r="F178" s="7"/>
    </row>
    <row r="179" spans="4:6">
      <c r="D179" s="7"/>
      <c r="E179" s="17"/>
      <c r="F179" s="7"/>
    </row>
    <row r="180" spans="4:6">
      <c r="D180" s="7"/>
      <c r="E180" s="17"/>
      <c r="F180" s="7"/>
    </row>
    <row r="181" spans="4:6">
      <c r="D181" s="7"/>
      <c r="E181" s="17"/>
      <c r="F181" s="7"/>
    </row>
    <row r="182" spans="4:6">
      <c r="D182" s="7"/>
      <c r="E182" s="17"/>
      <c r="F182" s="7"/>
    </row>
    <row r="183" spans="4:6">
      <c r="D183" s="7"/>
      <c r="E183" s="17"/>
      <c r="F183" s="7"/>
    </row>
    <row r="184" spans="4:6">
      <c r="D184" s="7"/>
      <c r="E184" s="17"/>
      <c r="F184" s="7"/>
    </row>
    <row r="185" spans="4:6">
      <c r="D185" s="7"/>
      <c r="E185" s="17"/>
      <c r="F185" s="7"/>
    </row>
    <row r="186" spans="4:6">
      <c r="D186" s="7"/>
      <c r="E186" s="17"/>
      <c r="F186" s="7"/>
    </row>
    <row r="187" spans="4:6">
      <c r="D187" s="7"/>
      <c r="E187" s="17"/>
      <c r="F187" s="7"/>
    </row>
    <row r="188" spans="4:6">
      <c r="D188" s="7"/>
      <c r="E188" s="17"/>
      <c r="F188" s="7"/>
    </row>
    <row r="189" spans="4:6">
      <c r="D189" s="7"/>
      <c r="E189" s="17"/>
      <c r="F189" s="7"/>
    </row>
    <row r="190" spans="4:6">
      <c r="D190" s="7"/>
      <c r="E190" s="17"/>
      <c r="F190" s="7"/>
    </row>
    <row r="191" spans="4:6">
      <c r="D191" s="7"/>
      <c r="E191" s="17"/>
      <c r="F191" s="7"/>
    </row>
    <row r="192" spans="4:6">
      <c r="D192" s="7"/>
      <c r="E192" s="17"/>
      <c r="F192" s="7"/>
    </row>
    <row r="193" spans="4:6">
      <c r="D193" s="7"/>
      <c r="E193" s="17"/>
      <c r="F193" s="7"/>
    </row>
    <row r="194" spans="4:6">
      <c r="D194" s="7"/>
      <c r="E194" s="17"/>
      <c r="F194" s="7"/>
    </row>
    <row r="195" spans="4:6">
      <c r="D195" s="7"/>
      <c r="E195" s="17"/>
      <c r="F195" s="7"/>
    </row>
    <row r="196" spans="4:6">
      <c r="D196" s="7"/>
      <c r="E196" s="17"/>
      <c r="F196" s="7"/>
    </row>
    <row r="197" spans="4:6">
      <c r="D197" s="7"/>
      <c r="E197" s="17"/>
      <c r="F197" s="7"/>
    </row>
    <row r="198" spans="4:6">
      <c r="D198" s="7"/>
      <c r="E198" s="17"/>
      <c r="F198" s="7"/>
    </row>
    <row r="199" spans="4:6">
      <c r="D199" s="7"/>
      <c r="E199" s="17"/>
      <c r="F199" s="7"/>
    </row>
    <row r="200" spans="4:6">
      <c r="D200" s="7"/>
      <c r="E200" s="17"/>
      <c r="F200" s="7"/>
    </row>
    <row r="201" spans="4:6">
      <c r="D201" s="7"/>
      <c r="E201" s="17"/>
      <c r="F201" s="7"/>
    </row>
    <row r="202" spans="4:6">
      <c r="D202" s="7"/>
      <c r="E202" s="17"/>
      <c r="F202" s="7"/>
    </row>
    <row r="203" spans="4:6">
      <c r="D203" s="7"/>
      <c r="E203" s="17"/>
      <c r="F203" s="7"/>
    </row>
    <row r="204" spans="4:6">
      <c r="D204" s="7"/>
      <c r="E204" s="17"/>
      <c r="F204" s="7"/>
    </row>
    <row r="205" spans="4:6">
      <c r="D205" s="7"/>
      <c r="E205" s="17"/>
      <c r="F205" s="7"/>
    </row>
    <row r="206" spans="4:6">
      <c r="D206" s="7"/>
      <c r="E206" s="17"/>
      <c r="F206" s="7"/>
    </row>
    <row r="207" spans="4:6">
      <c r="D207" s="7"/>
      <c r="E207" s="17"/>
      <c r="F207" s="7"/>
    </row>
    <row r="208" spans="4:6">
      <c r="D208" s="7"/>
      <c r="E208" s="17"/>
      <c r="F208" s="7"/>
    </row>
    <row r="209" spans="4:6">
      <c r="D209" s="7"/>
      <c r="E209" s="17"/>
      <c r="F209" s="7"/>
    </row>
    <row r="210" spans="4:6">
      <c r="D210" s="7"/>
      <c r="E210" s="17"/>
      <c r="F210" s="7"/>
    </row>
    <row r="211" spans="4:6">
      <c r="D211" s="7"/>
      <c r="E211" s="17"/>
      <c r="F211" s="7"/>
    </row>
    <row r="212" spans="4:6">
      <c r="D212" s="7"/>
      <c r="E212" s="17"/>
      <c r="F212" s="7"/>
    </row>
    <row r="213" spans="4:6">
      <c r="D213" s="7"/>
      <c r="E213" s="17"/>
      <c r="F213" s="7"/>
    </row>
    <row r="214" spans="4:6">
      <c r="D214" s="7"/>
      <c r="E214" s="17"/>
      <c r="F214" s="7"/>
    </row>
    <row r="215" spans="4:6">
      <c r="D215" s="7"/>
      <c r="E215" s="17"/>
      <c r="F215" s="7"/>
    </row>
    <row r="216" spans="4:6">
      <c r="D216" s="7"/>
      <c r="E216" s="17"/>
      <c r="F216" s="7"/>
    </row>
    <row r="217" spans="4:6">
      <c r="E217" s="17"/>
    </row>
    <row r="218" spans="4:6">
      <c r="E218" s="17"/>
    </row>
    <row r="219" spans="4:6">
      <c r="E219" s="17"/>
    </row>
    <row r="220" spans="4:6">
      <c r="E220" s="17"/>
    </row>
    <row r="221" spans="4:6">
      <c r="E221" s="17"/>
    </row>
    <row r="222" spans="4:6">
      <c r="E222" s="17"/>
    </row>
    <row r="223" spans="4:6">
      <c r="E223" s="17"/>
    </row>
    <row r="224" spans="4:6">
      <c r="E224" s="17"/>
    </row>
    <row r="225" spans="5:5">
      <c r="E225" s="17"/>
    </row>
    <row r="226" spans="5:5">
      <c r="E226" s="17"/>
    </row>
    <row r="227" spans="5:5">
      <c r="E227" s="17"/>
    </row>
    <row r="228" spans="5:5">
      <c r="E228" s="17"/>
    </row>
    <row r="229" spans="5:5">
      <c r="E229" s="17"/>
    </row>
    <row r="230" spans="5:5">
      <c r="E230" s="17"/>
    </row>
    <row r="231" spans="5:5">
      <c r="E231" s="17"/>
    </row>
    <row r="232" spans="5:5">
      <c r="E232" s="17"/>
    </row>
    <row r="233" spans="5:5">
      <c r="E233" s="17"/>
    </row>
    <row r="234" spans="5:5">
      <c r="E234" s="17"/>
    </row>
    <row r="235" spans="5:5">
      <c r="E235" s="17"/>
    </row>
    <row r="236" spans="5:5">
      <c r="E236" s="17"/>
    </row>
    <row r="237" spans="5:5">
      <c r="E237" s="17"/>
    </row>
    <row r="238" spans="5:5">
      <c r="E238" s="17"/>
    </row>
    <row r="239" spans="5:5">
      <c r="E239" s="17"/>
    </row>
    <row r="240" spans="5:5">
      <c r="E240" s="17"/>
    </row>
    <row r="241" spans="5:5">
      <c r="E241" s="17"/>
    </row>
    <row r="242" spans="5:5">
      <c r="E242" s="17"/>
    </row>
    <row r="243" spans="5:5">
      <c r="E243" s="17"/>
    </row>
    <row r="244" spans="5:5">
      <c r="E244" s="17"/>
    </row>
    <row r="245" spans="5:5">
      <c r="E245" s="17"/>
    </row>
    <row r="246" spans="5:5">
      <c r="E246" s="17"/>
    </row>
    <row r="247" spans="5:5">
      <c r="E247" s="17"/>
    </row>
    <row r="248" spans="5:5">
      <c r="E248" s="17"/>
    </row>
    <row r="249" spans="5:5">
      <c r="E249" s="17"/>
    </row>
    <row r="250" spans="5:5">
      <c r="E250" s="17"/>
    </row>
    <row r="251" spans="5:5">
      <c r="E251" s="17"/>
    </row>
    <row r="252" spans="5:5">
      <c r="E252" s="17"/>
    </row>
    <row r="253" spans="5:5">
      <c r="E253" s="17"/>
    </row>
    <row r="254" spans="5:5">
      <c r="E254" s="17"/>
    </row>
    <row r="255" spans="5:5">
      <c r="E255" s="17"/>
    </row>
    <row r="256" spans="5:5">
      <c r="E256" s="17"/>
    </row>
    <row r="257" spans="5:5">
      <c r="E257" s="17"/>
    </row>
    <row r="258" spans="5:5">
      <c r="E258" s="17"/>
    </row>
    <row r="259" spans="5:5">
      <c r="E259" s="17"/>
    </row>
    <row r="260" spans="5:5">
      <c r="E260" s="17"/>
    </row>
    <row r="261" spans="5:5">
      <c r="E261" s="17"/>
    </row>
    <row r="262" spans="5:5">
      <c r="E262" s="17"/>
    </row>
    <row r="263" spans="5:5">
      <c r="E263" s="17"/>
    </row>
    <row r="264" spans="5:5">
      <c r="E264" s="17"/>
    </row>
    <row r="265" spans="5:5">
      <c r="E265" s="17"/>
    </row>
    <row r="266" spans="5:5">
      <c r="E266" s="17"/>
    </row>
    <row r="267" spans="5:5">
      <c r="E267" s="17"/>
    </row>
    <row r="268" spans="5:5">
      <c r="E268" s="17"/>
    </row>
    <row r="269" spans="5:5">
      <c r="E269" s="17"/>
    </row>
    <row r="270" spans="5:5">
      <c r="E270" s="17"/>
    </row>
    <row r="271" spans="5:5">
      <c r="E271" s="17"/>
    </row>
    <row r="272" spans="5:5">
      <c r="E272" s="17"/>
    </row>
    <row r="273" spans="5:5">
      <c r="E273" s="17"/>
    </row>
    <row r="274" spans="5:5">
      <c r="E274" s="17"/>
    </row>
    <row r="275" spans="5:5">
      <c r="E275" s="17"/>
    </row>
    <row r="276" spans="5:5">
      <c r="E276" s="17"/>
    </row>
    <row r="277" spans="5:5">
      <c r="E277" s="17"/>
    </row>
    <row r="278" spans="5:5">
      <c r="E278" s="17"/>
    </row>
    <row r="279" spans="5:5">
      <c r="E279" s="17"/>
    </row>
    <row r="280" spans="5:5">
      <c r="E280" s="17"/>
    </row>
    <row r="281" spans="5:5">
      <c r="E281" s="17"/>
    </row>
    <row r="282" spans="5:5">
      <c r="E282" s="17"/>
    </row>
    <row r="283" spans="5:5">
      <c r="E283" s="17"/>
    </row>
    <row r="284" spans="5:5">
      <c r="E284" s="17"/>
    </row>
    <row r="285" spans="5:5">
      <c r="E285" s="17"/>
    </row>
    <row r="286" spans="5:5">
      <c r="E286" s="17"/>
    </row>
    <row r="287" spans="5:5">
      <c r="E287" s="17"/>
    </row>
    <row r="288" spans="5:5">
      <c r="E288" s="17"/>
    </row>
    <row r="289" spans="5:5">
      <c r="E289" s="17"/>
    </row>
    <row r="290" spans="5:5">
      <c r="E290" s="17"/>
    </row>
    <row r="291" spans="5:5">
      <c r="E291" s="17"/>
    </row>
    <row r="292" spans="5:5">
      <c r="E292" s="17"/>
    </row>
    <row r="293" spans="5:5">
      <c r="E293" s="17"/>
    </row>
    <row r="294" spans="5:5">
      <c r="E294" s="17"/>
    </row>
    <row r="295" spans="5:5">
      <c r="E295" s="17"/>
    </row>
    <row r="296" spans="5:5">
      <c r="E296" s="17"/>
    </row>
    <row r="297" spans="5:5">
      <c r="E297" s="17"/>
    </row>
    <row r="298" spans="5:5">
      <c r="E298" s="17"/>
    </row>
    <row r="299" spans="5:5">
      <c r="E299" s="17"/>
    </row>
    <row r="300" spans="5:5">
      <c r="E300" s="17"/>
    </row>
    <row r="301" spans="5:5">
      <c r="E301" s="17"/>
    </row>
    <row r="302" spans="5:5">
      <c r="E302" s="17"/>
    </row>
    <row r="303" spans="5:5">
      <c r="E303" s="17"/>
    </row>
    <row r="304" spans="5:5">
      <c r="E304" s="17"/>
    </row>
    <row r="305" spans="5:5">
      <c r="E305" s="17"/>
    </row>
    <row r="306" spans="5:5">
      <c r="E306" s="17"/>
    </row>
    <row r="307" spans="5:5">
      <c r="E307" s="17"/>
    </row>
    <row r="308" spans="5:5">
      <c r="E308" s="17"/>
    </row>
    <row r="309" spans="5:5">
      <c r="E309" s="17"/>
    </row>
    <row r="310" spans="5:5">
      <c r="E310" s="17"/>
    </row>
    <row r="311" spans="5:5">
      <c r="E311" s="17"/>
    </row>
    <row r="312" spans="5:5">
      <c r="E312" s="17"/>
    </row>
    <row r="313" spans="5:5">
      <c r="E313" s="17"/>
    </row>
    <row r="314" spans="5:5">
      <c r="E314" s="17"/>
    </row>
    <row r="315" spans="5:5">
      <c r="E315" s="17"/>
    </row>
    <row r="316" spans="5:5">
      <c r="E316" s="17"/>
    </row>
    <row r="317" spans="5:5">
      <c r="E317" s="17"/>
    </row>
    <row r="318" spans="5:5">
      <c r="E318" s="17"/>
    </row>
    <row r="319" spans="5:5">
      <c r="E319" s="17"/>
    </row>
    <row r="320" spans="5:5">
      <c r="E320" s="17"/>
    </row>
    <row r="321" spans="5:5">
      <c r="E321" s="17"/>
    </row>
    <row r="322" spans="5:5">
      <c r="E322" s="17"/>
    </row>
    <row r="323" spans="5:5">
      <c r="E323" s="17"/>
    </row>
    <row r="324" spans="5:5">
      <c r="E324" s="17"/>
    </row>
    <row r="325" spans="5:5">
      <c r="E325" s="17"/>
    </row>
    <row r="326" spans="5:5">
      <c r="E326" s="17"/>
    </row>
    <row r="327" spans="5:5">
      <c r="E327" s="17"/>
    </row>
    <row r="328" spans="5:5">
      <c r="E328" s="17"/>
    </row>
    <row r="329" spans="5:5">
      <c r="E329" s="17"/>
    </row>
    <row r="330" spans="5:5">
      <c r="E330" s="17"/>
    </row>
    <row r="331" spans="5:5">
      <c r="E331" s="17"/>
    </row>
    <row r="332" spans="5:5">
      <c r="E332" s="17"/>
    </row>
    <row r="333" spans="5:5">
      <c r="E333" s="17"/>
    </row>
    <row r="334" spans="5:5">
      <c r="E334" s="17"/>
    </row>
    <row r="335" spans="5:5">
      <c r="E335" s="17"/>
    </row>
    <row r="336" spans="5:5">
      <c r="E336" s="17"/>
    </row>
    <row r="337" spans="5:5">
      <c r="E337" s="17"/>
    </row>
    <row r="338" spans="5:5">
      <c r="E338" s="17"/>
    </row>
    <row r="339" spans="5:5">
      <c r="E339" s="17"/>
    </row>
    <row r="340" spans="5:5">
      <c r="E340" s="17"/>
    </row>
    <row r="341" spans="5:5">
      <c r="E341" s="17"/>
    </row>
    <row r="342" spans="5:5">
      <c r="E342" s="17"/>
    </row>
    <row r="343" spans="5:5">
      <c r="E343" s="17"/>
    </row>
    <row r="344" spans="5:5">
      <c r="E344" s="17"/>
    </row>
    <row r="345" spans="5:5">
      <c r="E345" s="17"/>
    </row>
    <row r="346" spans="5:5">
      <c r="E346" s="17"/>
    </row>
    <row r="347" spans="5:5">
      <c r="E347" s="17"/>
    </row>
    <row r="348" spans="5:5">
      <c r="E348" s="17"/>
    </row>
    <row r="349" spans="5:5">
      <c r="E349" s="17"/>
    </row>
    <row r="350" spans="5:5">
      <c r="E350" s="17"/>
    </row>
    <row r="351" spans="5:5">
      <c r="E351" s="17"/>
    </row>
    <row r="352" spans="5:5">
      <c r="E352" s="17"/>
    </row>
    <row r="353" spans="5:5">
      <c r="E353" s="17"/>
    </row>
    <row r="354" spans="5:5">
      <c r="E354" s="17"/>
    </row>
    <row r="355" spans="5:5">
      <c r="E355" s="17"/>
    </row>
    <row r="356" spans="5:5">
      <c r="E356" s="17"/>
    </row>
    <row r="357" spans="5:5">
      <c r="E357" s="17"/>
    </row>
    <row r="358" spans="5:5">
      <c r="E358" s="17"/>
    </row>
    <row r="359" spans="5:5">
      <c r="E359" s="17"/>
    </row>
    <row r="360" spans="5:5">
      <c r="E360" s="17"/>
    </row>
    <row r="361" spans="5:5">
      <c r="E361" s="17"/>
    </row>
    <row r="362" spans="5:5">
      <c r="E362" s="17"/>
    </row>
    <row r="363" spans="5:5">
      <c r="E363" s="17"/>
    </row>
    <row r="364" spans="5:5">
      <c r="E364" s="17"/>
    </row>
    <row r="365" spans="5:5">
      <c r="E365" s="17"/>
    </row>
    <row r="366" spans="5:5">
      <c r="E366" s="17"/>
    </row>
    <row r="367" spans="5:5">
      <c r="E367" s="17"/>
    </row>
    <row r="368" spans="5:5">
      <c r="E368" s="17"/>
    </row>
    <row r="369" spans="5:5">
      <c r="E369" s="17"/>
    </row>
    <row r="370" spans="5:5">
      <c r="E370" s="17"/>
    </row>
    <row r="371" spans="5:5">
      <c r="E371" s="17"/>
    </row>
    <row r="372" spans="5:5">
      <c r="E372" s="17"/>
    </row>
    <row r="373" spans="5:5">
      <c r="E373" s="17"/>
    </row>
    <row r="374" spans="5:5">
      <c r="E374" s="17"/>
    </row>
    <row r="375" spans="5:5">
      <c r="E375" s="17"/>
    </row>
    <row r="376" spans="5:5">
      <c r="E376" s="17"/>
    </row>
    <row r="377" spans="5:5">
      <c r="E377" s="17"/>
    </row>
    <row r="378" spans="5:5">
      <c r="E378" s="17"/>
    </row>
    <row r="379" spans="5:5">
      <c r="E379" s="17"/>
    </row>
    <row r="380" spans="5:5">
      <c r="E380" s="17"/>
    </row>
    <row r="381" spans="5:5">
      <c r="E381" s="17"/>
    </row>
    <row r="382" spans="5:5">
      <c r="E382" s="17"/>
    </row>
    <row r="383" spans="5:5">
      <c r="E383" s="17"/>
    </row>
    <row r="384" spans="5:5">
      <c r="E384" s="17"/>
    </row>
    <row r="385" spans="5:5">
      <c r="E385" s="17"/>
    </row>
    <row r="386" spans="5:5">
      <c r="E386" s="17"/>
    </row>
    <row r="387" spans="5:5">
      <c r="E387" s="17"/>
    </row>
    <row r="388" spans="5:5">
      <c r="E388" s="17"/>
    </row>
    <row r="389" spans="5:5">
      <c r="E389" s="17"/>
    </row>
    <row r="390" spans="5:5">
      <c r="E390" s="17"/>
    </row>
    <row r="391" spans="5:5">
      <c r="E391" s="17"/>
    </row>
    <row r="392" spans="5:5">
      <c r="E392" s="17"/>
    </row>
    <row r="393" spans="5:5">
      <c r="E393" s="17"/>
    </row>
    <row r="394" spans="5:5">
      <c r="E394" s="17"/>
    </row>
    <row r="395" spans="5:5">
      <c r="E395" s="17"/>
    </row>
    <row r="396" spans="5:5">
      <c r="E396" s="17"/>
    </row>
    <row r="397" spans="5:5">
      <c r="E397" s="17"/>
    </row>
    <row r="398" spans="5:5">
      <c r="E398" s="17"/>
    </row>
    <row r="399" spans="5:5">
      <c r="E399" s="17"/>
    </row>
    <row r="400" spans="5:5">
      <c r="E400" s="17"/>
    </row>
    <row r="401" spans="5:5">
      <c r="E401" s="17"/>
    </row>
    <row r="402" spans="5:5">
      <c r="E402" s="17"/>
    </row>
    <row r="403" spans="5:5">
      <c r="E403" s="17"/>
    </row>
    <row r="404" spans="5:5">
      <c r="E404" s="17"/>
    </row>
    <row r="405" spans="5:5">
      <c r="E405" s="17"/>
    </row>
    <row r="406" spans="5:5">
      <c r="E406" s="17"/>
    </row>
    <row r="407" spans="5:5">
      <c r="E407" s="17"/>
    </row>
    <row r="408" spans="5:5">
      <c r="E408" s="17"/>
    </row>
    <row r="409" spans="5:5">
      <c r="E409" s="17"/>
    </row>
    <row r="410" spans="5:5">
      <c r="E410" s="17"/>
    </row>
    <row r="411" spans="5:5">
      <c r="E411" s="17"/>
    </row>
    <row r="412" spans="5:5">
      <c r="E412" s="17"/>
    </row>
    <row r="413" spans="5:5">
      <c r="E413" s="17"/>
    </row>
    <row r="414" spans="5:5">
      <c r="E414" s="17"/>
    </row>
    <row r="415" spans="5:5">
      <c r="E415" s="17"/>
    </row>
    <row r="416" spans="5:5">
      <c r="E416" s="17"/>
    </row>
    <row r="417" spans="5:5">
      <c r="E417" s="17"/>
    </row>
    <row r="418" spans="5:5">
      <c r="E418" s="17"/>
    </row>
    <row r="419" spans="5:5">
      <c r="E419" s="17"/>
    </row>
    <row r="420" spans="5:5">
      <c r="E420" s="17"/>
    </row>
  </sheetData>
  <mergeCells count="26">
    <mergeCell ref="O146:P146"/>
    <mergeCell ref="A145:B145"/>
    <mergeCell ref="O145:P145"/>
    <mergeCell ref="C31:C32"/>
    <mergeCell ref="D31:D32"/>
    <mergeCell ref="I31:I32"/>
    <mergeCell ref="H31:H32"/>
    <mergeCell ref="P31:P32"/>
    <mergeCell ref="G31:G32"/>
    <mergeCell ref="F31:F32"/>
    <mergeCell ref="O31:O32"/>
    <mergeCell ref="N31:N32"/>
    <mergeCell ref="J31:J32"/>
    <mergeCell ref="M31:M32"/>
    <mergeCell ref="K31:K32"/>
    <mergeCell ref="L31:L32"/>
    <mergeCell ref="O13:P13"/>
    <mergeCell ref="A30:A32"/>
    <mergeCell ref="O17:P17"/>
    <mergeCell ref="O21:P21"/>
    <mergeCell ref="A27:P27"/>
    <mergeCell ref="A28:P28"/>
    <mergeCell ref="C30:F30"/>
    <mergeCell ref="G30:K30"/>
    <mergeCell ref="L30:P30"/>
    <mergeCell ref="E31:E32"/>
  </mergeCells>
  <phoneticPr fontId="5" type="noConversion"/>
  <printOptions horizontalCentered="1"/>
  <pageMargins left="0.19685039370078741" right="0.19685039370078741" top="0.59055118110236227" bottom="0.43307086614173229" header="0.31496062992125984" footer="0.19685039370078741"/>
  <pageSetup paperSize="9" scale="60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S40"/>
  <sheetViews>
    <sheetView showZeros="0" zoomScale="75" zoomScaleNormal="75" workbookViewId="0">
      <pane xSplit="2" ySplit="29" topLeftCell="C30" activePane="bottomRight" state="frozen"/>
      <selection pane="topRight" activeCell="C1" sqref="C1"/>
      <selection pane="bottomLeft" activeCell="A13" sqref="A13"/>
      <selection pane="bottomRight" activeCell="A23" sqref="A23:R23"/>
    </sheetView>
  </sheetViews>
  <sheetFormatPr defaultColWidth="9.109375" defaultRowHeight="13.2"/>
  <cols>
    <col min="1" max="1" width="10.5546875" style="4" customWidth="1"/>
    <col min="2" max="2" width="18.5546875" style="4" customWidth="1"/>
    <col min="3" max="3" width="11.5546875" style="4" customWidth="1"/>
    <col min="4" max="4" width="10.5546875" style="4" customWidth="1"/>
    <col min="5" max="5" width="11.109375" style="4" customWidth="1"/>
    <col min="6" max="6" width="10.5546875" style="4" customWidth="1"/>
    <col min="7" max="7" width="7.6640625" style="4" customWidth="1"/>
    <col min="8" max="8" width="8.33203125" style="4" customWidth="1"/>
    <col min="9" max="9" width="10.6640625" style="4" customWidth="1"/>
    <col min="10" max="10" width="12.33203125" style="4" customWidth="1"/>
    <col min="11" max="11" width="11.5546875" style="4" customWidth="1"/>
    <col min="12" max="12" width="14.88671875" style="4" customWidth="1"/>
    <col min="13" max="13" width="7.6640625" style="4" customWidth="1"/>
    <col min="14" max="14" width="13.6640625" style="4" customWidth="1"/>
    <col min="15" max="15" width="14.44140625" style="4" customWidth="1"/>
    <col min="16" max="16" width="13.5546875" style="4" customWidth="1"/>
    <col min="17" max="17" width="14.33203125" style="4" customWidth="1"/>
    <col min="18" max="18" width="12.109375" style="4" customWidth="1"/>
    <col min="19" max="19" width="10.44140625" style="4" bestFit="1" customWidth="1"/>
    <col min="20" max="16384" width="9.109375" style="4"/>
  </cols>
  <sheetData>
    <row r="1" spans="15:18" ht="12.75" hidden="1" customHeight="1">
      <c r="O1" s="15"/>
      <c r="P1" s="62"/>
      <c r="Q1" s="62"/>
      <c r="R1" s="62"/>
    </row>
    <row r="2" spans="15:18" ht="12.75" hidden="1" customHeight="1">
      <c r="O2" s="15"/>
      <c r="P2" s="62"/>
      <c r="Q2" s="62"/>
      <c r="R2" s="62"/>
    </row>
    <row r="3" spans="15:18" ht="12.75" hidden="1" customHeight="1">
      <c r="O3" s="15"/>
      <c r="P3" s="62"/>
      <c r="Q3" s="62"/>
      <c r="R3" s="62"/>
    </row>
    <row r="4" spans="15:18" ht="12.75" hidden="1" customHeight="1">
      <c r="O4" s="15"/>
      <c r="P4" s="62"/>
      <c r="Q4" s="62"/>
      <c r="R4" s="62"/>
    </row>
    <row r="5" spans="15:18" ht="17.25" hidden="1" customHeight="1">
      <c r="O5" s="15"/>
      <c r="P5" s="62"/>
      <c r="Q5" s="62"/>
      <c r="R5" s="62"/>
    </row>
    <row r="6" spans="15:18" ht="13.5" hidden="1" customHeight="1">
      <c r="O6" s="15"/>
      <c r="P6" s="62"/>
      <c r="Q6" s="62"/>
      <c r="R6" s="62"/>
    </row>
    <row r="7" spans="15:18" ht="15" hidden="1" customHeight="1">
      <c r="O7" s="15"/>
      <c r="P7" s="62"/>
      <c r="Q7" s="62"/>
      <c r="R7" s="62"/>
    </row>
    <row r="8" spans="15:18" ht="12" hidden="1" customHeight="1">
      <c r="O8" s="15"/>
      <c r="P8" s="62"/>
      <c r="Q8" s="62"/>
      <c r="R8" s="62"/>
    </row>
    <row r="9" spans="15:18" ht="18.75" customHeight="1">
      <c r="O9" s="55" t="s">
        <v>212</v>
      </c>
      <c r="P9" s="334"/>
      <c r="R9" s="334"/>
    </row>
    <row r="10" spans="15:18" ht="15.75" customHeight="1">
      <c r="O10" s="55" t="s">
        <v>268</v>
      </c>
      <c r="P10" s="334"/>
      <c r="R10" s="334"/>
    </row>
    <row r="11" spans="15:18" ht="17.25" customHeight="1">
      <c r="O11" s="55" t="s">
        <v>434</v>
      </c>
      <c r="P11" s="334"/>
      <c r="R11" s="334"/>
    </row>
    <row r="12" spans="15:18" ht="15" customHeight="1">
      <c r="O12" s="55" t="s">
        <v>389</v>
      </c>
      <c r="P12" s="334"/>
      <c r="R12" s="334"/>
    </row>
    <row r="13" spans="15:18" ht="12" customHeight="1">
      <c r="O13" s="15"/>
      <c r="P13" s="62"/>
      <c r="Q13" s="389"/>
      <c r="R13" s="389"/>
    </row>
    <row r="14" spans="15:18" ht="18" hidden="1" customHeight="1">
      <c r="O14" s="15"/>
      <c r="P14" s="14" t="s">
        <v>268</v>
      </c>
      <c r="Q14" s="37"/>
      <c r="R14" s="62"/>
    </row>
    <row r="15" spans="15:18" ht="18" hidden="1" customHeight="1">
      <c r="O15" s="15"/>
      <c r="P15" s="14" t="s">
        <v>296</v>
      </c>
      <c r="Q15" s="37"/>
      <c r="R15" s="62"/>
    </row>
    <row r="16" spans="15:18" ht="15" hidden="1" customHeight="1">
      <c r="O16" s="15"/>
      <c r="P16" s="14" t="s">
        <v>304</v>
      </c>
      <c r="Q16" s="37"/>
      <c r="R16" s="62"/>
    </row>
    <row r="17" spans="1:19" ht="14.25" hidden="1" customHeight="1">
      <c r="O17" s="15"/>
      <c r="P17" s="390" t="s">
        <v>268</v>
      </c>
      <c r="Q17" s="390"/>
      <c r="R17" s="390"/>
    </row>
    <row r="18" spans="1:19" ht="21" hidden="1" customHeight="1">
      <c r="O18" s="15"/>
      <c r="P18" s="390" t="s">
        <v>296</v>
      </c>
      <c r="Q18" s="390"/>
      <c r="R18" s="390"/>
    </row>
    <row r="19" spans="1:19" ht="21" hidden="1" customHeight="1">
      <c r="O19" s="15"/>
      <c r="P19" s="4" t="s">
        <v>268</v>
      </c>
      <c r="Q19" s="4" t="s">
        <v>297</v>
      </c>
      <c r="R19" s="1"/>
    </row>
    <row r="20" spans="1:19" ht="21" hidden="1" customHeight="1">
      <c r="O20" s="15"/>
      <c r="P20" s="4" t="s">
        <v>269</v>
      </c>
      <c r="Q20" s="1"/>
      <c r="R20" s="1"/>
    </row>
    <row r="21" spans="1:19" ht="21" hidden="1" customHeight="1">
      <c r="O21" s="15"/>
      <c r="P21" s="4" t="s">
        <v>289</v>
      </c>
      <c r="Q21" s="1"/>
      <c r="R21" s="1"/>
    </row>
    <row r="22" spans="1:19" ht="17.25" hidden="1" customHeight="1">
      <c r="O22" s="15"/>
      <c r="P22" s="390" t="s">
        <v>297</v>
      </c>
      <c r="Q22" s="390"/>
      <c r="R22" s="390"/>
    </row>
    <row r="23" spans="1:19" ht="22.5" customHeight="1">
      <c r="A23" s="397" t="s">
        <v>474</v>
      </c>
      <c r="B23" s="397"/>
      <c r="C23" s="397"/>
      <c r="D23" s="397"/>
      <c r="E23" s="397"/>
      <c r="F23" s="397"/>
      <c r="G23" s="397"/>
      <c r="H23" s="397"/>
      <c r="I23" s="397"/>
      <c r="J23" s="397"/>
      <c r="K23" s="397"/>
      <c r="L23" s="397"/>
      <c r="M23" s="397"/>
      <c r="N23" s="397"/>
      <c r="O23" s="397"/>
      <c r="P23" s="397"/>
      <c r="Q23" s="397"/>
      <c r="R23" s="397"/>
    </row>
    <row r="24" spans="1:19" ht="22.5" customHeight="1">
      <c r="A24" s="397" t="s">
        <v>417</v>
      </c>
      <c r="B24" s="397"/>
      <c r="C24" s="397"/>
      <c r="D24" s="397"/>
      <c r="E24" s="397"/>
      <c r="F24" s="397"/>
      <c r="G24" s="397"/>
      <c r="H24" s="397"/>
      <c r="I24" s="397"/>
      <c r="J24" s="397"/>
      <c r="K24" s="397"/>
      <c r="L24" s="397"/>
      <c r="M24" s="397"/>
      <c r="N24" s="397"/>
      <c r="O24" s="397"/>
      <c r="P24" s="397"/>
      <c r="Q24" s="397"/>
      <c r="R24" s="397"/>
    </row>
    <row r="25" spans="1:19" ht="12.9" customHeight="1">
      <c r="R25" s="11" t="s">
        <v>338</v>
      </c>
    </row>
    <row r="26" spans="1:19" ht="42" customHeight="1">
      <c r="A26" s="422" t="s">
        <v>23</v>
      </c>
      <c r="B26" s="422" t="s">
        <v>24</v>
      </c>
      <c r="C26" s="424" t="s">
        <v>329</v>
      </c>
      <c r="D26" s="424"/>
      <c r="E26" s="424"/>
      <c r="F26" s="424"/>
      <c r="G26" s="424"/>
      <c r="H26" s="424"/>
      <c r="I26" s="424" t="s">
        <v>330</v>
      </c>
      <c r="J26" s="424"/>
      <c r="K26" s="424"/>
      <c r="L26" s="424"/>
      <c r="M26" s="424"/>
      <c r="N26" s="424" t="s">
        <v>331</v>
      </c>
      <c r="O26" s="424"/>
      <c r="P26" s="424"/>
      <c r="Q26" s="424"/>
      <c r="R26" s="424"/>
    </row>
    <row r="27" spans="1:19" ht="15" customHeight="1">
      <c r="A27" s="423"/>
      <c r="B27" s="423"/>
      <c r="C27" s="420" t="s">
        <v>391</v>
      </c>
      <c r="D27" s="420" t="s">
        <v>435</v>
      </c>
      <c r="E27" s="420" t="s">
        <v>436</v>
      </c>
      <c r="F27" s="420" t="s">
        <v>437</v>
      </c>
      <c r="G27" s="420" t="s">
        <v>333</v>
      </c>
      <c r="H27" s="420" t="s">
        <v>334</v>
      </c>
      <c r="I27" s="420" t="s">
        <v>391</v>
      </c>
      <c r="J27" s="420" t="s">
        <v>419</v>
      </c>
      <c r="K27" s="420" t="s">
        <v>420</v>
      </c>
      <c r="L27" s="420" t="s">
        <v>438</v>
      </c>
      <c r="M27" s="420" t="s">
        <v>447</v>
      </c>
      <c r="N27" s="425" t="s">
        <v>439</v>
      </c>
      <c r="O27" s="425" t="s">
        <v>421</v>
      </c>
      <c r="P27" s="425" t="s">
        <v>186</v>
      </c>
      <c r="Q27" s="420" t="s">
        <v>437</v>
      </c>
      <c r="R27" s="425" t="s">
        <v>246</v>
      </c>
    </row>
    <row r="28" spans="1:19" ht="111" customHeight="1">
      <c r="A28" s="97" t="s">
        <v>305</v>
      </c>
      <c r="B28" s="333" t="s">
        <v>336</v>
      </c>
      <c r="C28" s="421"/>
      <c r="D28" s="421"/>
      <c r="E28" s="421"/>
      <c r="F28" s="421"/>
      <c r="G28" s="421"/>
      <c r="H28" s="421"/>
      <c r="I28" s="421"/>
      <c r="J28" s="421"/>
      <c r="K28" s="421"/>
      <c r="L28" s="421"/>
      <c r="M28" s="421"/>
      <c r="N28" s="426"/>
      <c r="O28" s="426"/>
      <c r="P28" s="426"/>
      <c r="Q28" s="421"/>
      <c r="R28" s="426"/>
    </row>
    <row r="29" spans="1:19" ht="12.75" customHeight="1">
      <c r="A29" s="98">
        <v>1</v>
      </c>
      <c r="B29" s="12">
        <v>2</v>
      </c>
      <c r="C29" s="12">
        <v>3</v>
      </c>
      <c r="D29" s="12">
        <v>4</v>
      </c>
      <c r="E29" s="12">
        <v>5</v>
      </c>
      <c r="F29" s="12">
        <v>6</v>
      </c>
      <c r="G29" s="99">
        <v>7</v>
      </c>
      <c r="H29" s="99">
        <v>8</v>
      </c>
      <c r="I29" s="99">
        <v>9</v>
      </c>
      <c r="J29" s="99">
        <v>10</v>
      </c>
      <c r="K29" s="99">
        <v>11</v>
      </c>
      <c r="L29" s="99">
        <v>12</v>
      </c>
      <c r="M29" s="99">
        <v>13</v>
      </c>
      <c r="N29" s="99">
        <v>14</v>
      </c>
      <c r="O29" s="99">
        <v>15</v>
      </c>
      <c r="P29" s="99">
        <v>16</v>
      </c>
      <c r="Q29" s="99">
        <v>17</v>
      </c>
      <c r="R29" s="99">
        <v>18</v>
      </c>
    </row>
    <row r="30" spans="1:19" ht="63" customHeight="1">
      <c r="A30" s="146" t="s">
        <v>249</v>
      </c>
      <c r="B30" s="147" t="s">
        <v>471</v>
      </c>
      <c r="C30" s="148">
        <f>C31</f>
        <v>0</v>
      </c>
      <c r="D30" s="148">
        <f>D31</f>
        <v>0</v>
      </c>
      <c r="E30" s="148">
        <f>E31</f>
        <v>0</v>
      </c>
      <c r="F30" s="148">
        <f>F31</f>
        <v>0</v>
      </c>
      <c r="G30" s="330"/>
      <c r="H30" s="330"/>
      <c r="I30" s="148"/>
      <c r="J30" s="148"/>
      <c r="K30" s="148">
        <f>K31</f>
        <v>0</v>
      </c>
      <c r="L30" s="148">
        <f>L31</f>
        <v>0</v>
      </c>
      <c r="M30" s="329"/>
      <c r="N30" s="148">
        <f>N31</f>
        <v>0</v>
      </c>
      <c r="O30" s="148">
        <f>O31</f>
        <v>0</v>
      </c>
      <c r="P30" s="148">
        <f>P31</f>
        <v>0</v>
      </c>
      <c r="Q30" s="148">
        <f>Q31</f>
        <v>0</v>
      </c>
      <c r="R30" s="329"/>
    </row>
    <row r="31" spans="1:19" ht="101.25" customHeight="1">
      <c r="A31" s="73" t="s">
        <v>443</v>
      </c>
      <c r="B31" s="149" t="s">
        <v>387</v>
      </c>
      <c r="C31" s="150"/>
      <c r="D31" s="150"/>
      <c r="E31" s="150"/>
      <c r="F31" s="151"/>
      <c r="G31" s="330"/>
      <c r="H31" s="330"/>
      <c r="I31" s="150"/>
      <c r="J31" s="150"/>
      <c r="K31" s="150"/>
      <c r="L31" s="151"/>
      <c r="M31" s="330"/>
      <c r="N31" s="150">
        <f>C31+I31</f>
        <v>0</v>
      </c>
      <c r="O31" s="150">
        <f>D31+J31</f>
        <v>0</v>
      </c>
      <c r="P31" s="150">
        <f>D31+K31</f>
        <v>0</v>
      </c>
      <c r="Q31" s="151">
        <f>F31+L31</f>
        <v>0</v>
      </c>
      <c r="R31" s="330"/>
    </row>
    <row r="32" spans="1:19" ht="39.75" customHeight="1">
      <c r="A32" s="152"/>
      <c r="B32" s="153" t="s">
        <v>326</v>
      </c>
      <c r="C32" s="154">
        <f>C30</f>
        <v>0</v>
      </c>
      <c r="D32" s="154">
        <f>D30</f>
        <v>0</v>
      </c>
      <c r="E32" s="154">
        <f>E30</f>
        <v>0</v>
      </c>
      <c r="F32" s="155">
        <f>F30</f>
        <v>0</v>
      </c>
      <c r="G32" s="330"/>
      <c r="H32" s="330"/>
      <c r="I32" s="155">
        <f>I30</f>
        <v>0</v>
      </c>
      <c r="J32" s="155">
        <f>J30</f>
        <v>0</v>
      </c>
      <c r="K32" s="154">
        <f>K30</f>
        <v>0</v>
      </c>
      <c r="L32" s="155">
        <f>L30</f>
        <v>0</v>
      </c>
      <c r="M32" s="331">
        <f>IF(K32=0,0,L32/K32*100)</f>
        <v>0</v>
      </c>
      <c r="N32" s="154">
        <f>N30</f>
        <v>0</v>
      </c>
      <c r="O32" s="154">
        <f>SUM(O30)</f>
        <v>0</v>
      </c>
      <c r="P32" s="154">
        <f>SUM(P30)</f>
        <v>0</v>
      </c>
      <c r="Q32" s="155">
        <f>SUM(Q30)</f>
        <v>0</v>
      </c>
      <c r="R32" s="331">
        <f>IF(P32=0,0,Q32/P32*100)</f>
        <v>0</v>
      </c>
      <c r="S32" s="17"/>
    </row>
    <row r="33" spans="1:18">
      <c r="N33" s="17"/>
      <c r="O33" s="17"/>
    </row>
    <row r="34" spans="1:18" ht="15.6" hidden="1">
      <c r="A34" s="392" t="s">
        <v>270</v>
      </c>
      <c r="B34" s="392"/>
      <c r="Q34" s="391" t="s">
        <v>271</v>
      </c>
      <c r="R34" s="391"/>
    </row>
    <row r="35" spans="1:18" ht="17.399999999999999" hidden="1">
      <c r="A35" s="29" t="s">
        <v>270</v>
      </c>
      <c r="B35" s="29"/>
      <c r="C35" s="30"/>
      <c r="D35" s="30"/>
      <c r="E35" s="30"/>
      <c r="F35" s="29"/>
      <c r="G35" s="29"/>
      <c r="H35" s="29"/>
      <c r="I35" s="29"/>
      <c r="J35" s="29"/>
      <c r="K35" s="13"/>
      <c r="L35" s="13"/>
      <c r="M35" s="13"/>
      <c r="N35" s="13"/>
      <c r="Q35" s="399" t="s">
        <v>271</v>
      </c>
      <c r="R35" s="399"/>
    </row>
    <row r="36" spans="1:18" ht="18" hidden="1">
      <c r="A36" s="29" t="s">
        <v>270</v>
      </c>
      <c r="B36" s="5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91" t="s">
        <v>290</v>
      </c>
      <c r="R36" s="391"/>
    </row>
    <row r="37" spans="1:18" ht="17.399999999999999" hidden="1">
      <c r="A37" s="29" t="s">
        <v>270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13"/>
      <c r="Q37" s="29" t="s">
        <v>290</v>
      </c>
    </row>
    <row r="38" spans="1:18" ht="18">
      <c r="A38" s="55" t="s">
        <v>442</v>
      </c>
      <c r="B38" s="55"/>
      <c r="C38" s="42"/>
      <c r="D38" s="42"/>
      <c r="E38" s="42"/>
      <c r="F38" s="42"/>
      <c r="G38" s="42"/>
      <c r="H38" s="33"/>
      <c r="I38" s="33"/>
      <c r="J38" s="33"/>
      <c r="K38" s="33"/>
      <c r="L38" s="33"/>
      <c r="M38" s="33"/>
      <c r="N38" s="33"/>
      <c r="P38" s="33"/>
      <c r="Q38" s="396" t="s">
        <v>441</v>
      </c>
      <c r="R38" s="396"/>
    </row>
    <row r="40" spans="1:18" ht="15.6">
      <c r="A40" s="27"/>
      <c r="B40" s="27"/>
    </row>
  </sheetData>
  <mergeCells count="32">
    <mergeCell ref="Q38:R38"/>
    <mergeCell ref="D27:D28"/>
    <mergeCell ref="P27:P28"/>
    <mergeCell ref="Q36:R36"/>
    <mergeCell ref="N27:N28"/>
    <mergeCell ref="R27:R28"/>
    <mergeCell ref="K27:K28"/>
    <mergeCell ref="G27:G28"/>
    <mergeCell ref="Q35:R35"/>
    <mergeCell ref="A34:B34"/>
    <mergeCell ref="M27:M28"/>
    <mergeCell ref="Q27:Q28"/>
    <mergeCell ref="Q34:R34"/>
    <mergeCell ref="J27:J28"/>
    <mergeCell ref="I27:I28"/>
    <mergeCell ref="C27:C28"/>
    <mergeCell ref="F27:F28"/>
    <mergeCell ref="L27:L28"/>
    <mergeCell ref="E27:E28"/>
    <mergeCell ref="P18:R18"/>
    <mergeCell ref="H27:H28"/>
    <mergeCell ref="B26:B27"/>
    <mergeCell ref="A26:A27"/>
    <mergeCell ref="Q13:R13"/>
    <mergeCell ref="I26:M26"/>
    <mergeCell ref="O27:O28"/>
    <mergeCell ref="P17:R17"/>
    <mergeCell ref="A23:R23"/>
    <mergeCell ref="C26:H26"/>
    <mergeCell ref="P22:R22"/>
    <mergeCell ref="A24:R24"/>
    <mergeCell ref="N26:R26"/>
  </mergeCells>
  <phoneticPr fontId="5" type="noConversion"/>
  <printOptions horizontalCentered="1"/>
  <pageMargins left="0.19685039370078741" right="0.19685039370078741" top="0.39370078740157483" bottom="0.39370078740157483" header="0.51181102362204722" footer="0.31496062992125984"/>
  <pageSetup paperSize="9" scale="68" orientation="landscape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7" filterMode="1">
    <tabColor indexed="22"/>
  </sheetPr>
  <dimension ref="A1:AQ173"/>
  <sheetViews>
    <sheetView showZeros="0" topLeftCell="A5" zoomScale="90" zoomScaleNormal="90" workbookViewId="0">
      <pane xSplit="2" ySplit="14" topLeftCell="C19" activePane="bottomRight" state="frozen"/>
      <selection activeCell="A5" sqref="A5"/>
      <selection pane="topRight" activeCell="C5" sqref="C5"/>
      <selection pane="bottomLeft" activeCell="A15" sqref="A15"/>
      <selection pane="bottomRight" activeCell="F175" sqref="F175"/>
    </sheetView>
  </sheetViews>
  <sheetFormatPr defaultRowHeight="13.2"/>
  <cols>
    <col min="1" max="1" width="4.6640625" style="162" customWidth="1"/>
    <col min="2" max="2" width="85.88671875" style="163" customWidth="1"/>
    <col min="3" max="3" width="11.6640625" style="162" customWidth="1"/>
    <col min="4" max="4" width="11.109375" style="163" customWidth="1"/>
    <col min="5" max="5" width="15.109375" style="164" customWidth="1"/>
    <col min="6" max="6" width="15.33203125" style="164" customWidth="1"/>
    <col min="7" max="7" width="13.6640625" style="164" customWidth="1"/>
    <col min="8" max="8" width="17.6640625" style="169" customWidth="1"/>
    <col min="9" max="9" width="3.44140625" customWidth="1"/>
    <col min="10" max="10" width="12.5546875" style="167" customWidth="1"/>
    <col min="11" max="11" width="10.88671875" customWidth="1"/>
    <col min="12" max="12" width="10.6640625" customWidth="1"/>
  </cols>
  <sheetData>
    <row r="1" spans="1:43" hidden="1">
      <c r="G1" s="165" t="s">
        <v>66</v>
      </c>
      <c r="H1" s="166"/>
      <c r="I1" t="s">
        <v>67</v>
      </c>
      <c r="J1"/>
    </row>
    <row r="2" spans="1:43" hidden="1">
      <c r="G2" s="165" t="s">
        <v>68</v>
      </c>
      <c r="H2" s="166"/>
      <c r="I2" t="s">
        <v>67</v>
      </c>
      <c r="J2"/>
    </row>
    <row r="3" spans="1:43" hidden="1">
      <c r="G3" s="165" t="s">
        <v>269</v>
      </c>
      <c r="H3" s="166"/>
      <c r="I3" t="s">
        <v>67</v>
      </c>
      <c r="J3"/>
    </row>
    <row r="4" spans="1:43" hidden="1">
      <c r="G4" s="165" t="s">
        <v>69</v>
      </c>
      <c r="H4" s="166"/>
      <c r="I4" t="s">
        <v>67</v>
      </c>
      <c r="J4"/>
    </row>
    <row r="5" spans="1:43" ht="18">
      <c r="F5" s="55" t="s">
        <v>66</v>
      </c>
      <c r="G5" s="334"/>
      <c r="H5" s="334"/>
      <c r="J5"/>
    </row>
    <row r="6" spans="1:43" ht="18">
      <c r="F6" s="55" t="s">
        <v>268</v>
      </c>
      <c r="G6" s="334"/>
      <c r="H6" s="334"/>
      <c r="J6"/>
    </row>
    <row r="7" spans="1:43" ht="18">
      <c r="F7" s="55" t="s">
        <v>444</v>
      </c>
      <c r="G7" s="334"/>
      <c r="H7" s="334"/>
      <c r="J7"/>
    </row>
    <row r="8" spans="1:43" ht="18">
      <c r="F8" s="55" t="s">
        <v>389</v>
      </c>
      <c r="G8" s="334"/>
      <c r="H8" s="334"/>
      <c r="J8"/>
    </row>
    <row r="9" spans="1:43" ht="15.6">
      <c r="G9" s="428"/>
      <c r="H9" s="428"/>
      <c r="I9" t="s">
        <v>67</v>
      </c>
    </row>
    <row r="10" spans="1:43" ht="15.6">
      <c r="G10" s="168"/>
      <c r="I10" t="s">
        <v>67</v>
      </c>
    </row>
    <row r="11" spans="1:43" ht="17.399999999999999">
      <c r="A11" s="427" t="s">
        <v>70</v>
      </c>
      <c r="B11" s="427"/>
      <c r="C11" s="427"/>
      <c r="D11" s="427"/>
      <c r="E11" s="427"/>
      <c r="F11" s="427"/>
      <c r="G11" s="427"/>
      <c r="H11" s="427"/>
      <c r="I11" t="s">
        <v>67</v>
      </c>
    </row>
    <row r="12" spans="1:43" ht="17.399999999999999">
      <c r="A12" s="427" t="s">
        <v>473</v>
      </c>
      <c r="B12" s="427"/>
      <c r="C12" s="427"/>
      <c r="D12" s="427"/>
      <c r="E12" s="427"/>
      <c r="F12" s="427"/>
      <c r="G12" s="427"/>
      <c r="H12" s="427"/>
      <c r="I12" t="s">
        <v>67</v>
      </c>
      <c r="J12" s="171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</row>
    <row r="13" spans="1:43" ht="18.75" customHeight="1">
      <c r="A13" s="170"/>
      <c r="B13" s="159"/>
      <c r="C13" s="159"/>
      <c r="D13" s="159"/>
      <c r="E13" s="159"/>
      <c r="F13" s="159"/>
      <c r="G13" s="159"/>
      <c r="H13" s="172"/>
      <c r="I13" t="s">
        <v>67</v>
      </c>
      <c r="J13" s="171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</row>
    <row r="14" spans="1:43" ht="15.75" customHeight="1">
      <c r="A14" s="173"/>
      <c r="B14" s="5"/>
      <c r="C14" s="173"/>
      <c r="D14" s="5"/>
      <c r="E14" s="174"/>
      <c r="G14" s="174"/>
      <c r="H14" s="174" t="s">
        <v>71</v>
      </c>
      <c r="I14" t="s">
        <v>67</v>
      </c>
      <c r="J14" s="171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</row>
    <row r="15" spans="1:43" ht="21" customHeight="1">
      <c r="A15" s="432" t="s">
        <v>72</v>
      </c>
      <c r="B15" s="411" t="s">
        <v>73</v>
      </c>
      <c r="C15" s="433" t="s">
        <v>170</v>
      </c>
      <c r="D15" s="405" t="s">
        <v>74</v>
      </c>
      <c r="E15" s="431" t="s">
        <v>449</v>
      </c>
      <c r="F15" s="431" t="s">
        <v>446</v>
      </c>
      <c r="G15" s="431" t="s">
        <v>437</v>
      </c>
      <c r="H15" s="430" t="s">
        <v>75</v>
      </c>
      <c r="I15" t="s">
        <v>67</v>
      </c>
      <c r="J15" s="175"/>
      <c r="K15" s="176"/>
      <c r="L15" s="176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</row>
    <row r="16" spans="1:43" ht="45" customHeight="1">
      <c r="A16" s="432"/>
      <c r="B16" s="411"/>
      <c r="C16" s="433"/>
      <c r="D16" s="405"/>
      <c r="E16" s="431"/>
      <c r="F16" s="431"/>
      <c r="G16" s="431"/>
      <c r="H16" s="430"/>
      <c r="I16" t="s">
        <v>67</v>
      </c>
      <c r="J16" s="177"/>
      <c r="K16" s="176"/>
      <c r="L16" s="176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</row>
    <row r="17" spans="1:43" s="181" customFormat="1" ht="11.25" customHeight="1">
      <c r="A17" s="178">
        <v>1</v>
      </c>
      <c r="B17" s="179">
        <v>2</v>
      </c>
      <c r="C17" s="178">
        <v>3</v>
      </c>
      <c r="D17" s="179">
        <v>4</v>
      </c>
      <c r="E17" s="179">
        <v>5</v>
      </c>
      <c r="F17" s="179">
        <v>6</v>
      </c>
      <c r="G17" s="178">
        <v>7</v>
      </c>
      <c r="H17" s="180">
        <v>8</v>
      </c>
      <c r="I17" s="181" t="s">
        <v>67</v>
      </c>
      <c r="J17" s="182"/>
      <c r="K17" s="183"/>
      <c r="L17" s="184"/>
    </row>
    <row r="18" spans="1:43" ht="14.25" hidden="1" customHeight="1">
      <c r="A18" s="178"/>
      <c r="B18" s="185"/>
      <c r="C18" s="186"/>
      <c r="D18" s="187"/>
      <c r="E18" s="188"/>
      <c r="F18" s="188"/>
      <c r="G18" s="188"/>
      <c r="H18" s="189"/>
      <c r="I18" t="s">
        <v>67</v>
      </c>
      <c r="J18" s="190"/>
      <c r="K18" s="21"/>
      <c r="L18" s="21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</row>
    <row r="19" spans="1:43" ht="24" customHeight="1">
      <c r="A19" s="191"/>
      <c r="B19" s="192" t="s">
        <v>472</v>
      </c>
      <c r="C19" s="193"/>
      <c r="D19" s="2" t="s">
        <v>76</v>
      </c>
      <c r="E19" s="194">
        <f>E20++E22</f>
        <v>20000</v>
      </c>
      <c r="F19" s="434">
        <f>F20+F22</f>
        <v>20000</v>
      </c>
      <c r="G19" s="195">
        <f>G20+G22</f>
        <v>20000</v>
      </c>
      <c r="H19" s="196">
        <f t="shared" ref="H19:H28" si="0">G19/F19*100</f>
        <v>100</v>
      </c>
      <c r="I19" s="197"/>
      <c r="J19" s="198"/>
      <c r="K19" s="199"/>
      <c r="L19" s="19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</row>
    <row r="20" spans="1:43" ht="19.2" customHeight="1">
      <c r="A20" s="200" t="s">
        <v>77</v>
      </c>
      <c r="B20" s="382" t="s">
        <v>448</v>
      </c>
      <c r="C20" s="346" t="s">
        <v>423</v>
      </c>
      <c r="D20" s="160" t="s">
        <v>78</v>
      </c>
      <c r="E20" s="203">
        <v>20000</v>
      </c>
      <c r="F20" s="435">
        <v>20000</v>
      </c>
      <c r="G20" s="204">
        <v>20000</v>
      </c>
      <c r="H20" s="205">
        <f t="shared" si="0"/>
        <v>100</v>
      </c>
      <c r="I20" s="197"/>
      <c r="J20" s="198"/>
      <c r="K20" s="199"/>
      <c r="L20" s="19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</row>
    <row r="21" spans="1:43" ht="19.5" customHeight="1">
      <c r="A21" s="200"/>
      <c r="B21" s="201"/>
      <c r="C21" s="206"/>
      <c r="D21" s="160">
        <v>2730</v>
      </c>
      <c r="E21" s="203">
        <v>20000</v>
      </c>
      <c r="F21" s="435">
        <v>20000</v>
      </c>
      <c r="G21" s="204">
        <v>20000</v>
      </c>
      <c r="H21" s="205">
        <f t="shared" si="0"/>
        <v>100</v>
      </c>
      <c r="I21" s="197"/>
      <c r="J21" s="207"/>
      <c r="K21" s="199"/>
      <c r="L21" s="199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</row>
    <row r="22" spans="1:43" ht="20.25" hidden="1" customHeight="1">
      <c r="A22" s="200" t="s">
        <v>79</v>
      </c>
      <c r="B22" s="201" t="s">
        <v>450</v>
      </c>
      <c r="C22" s="346" t="s">
        <v>443</v>
      </c>
      <c r="D22" s="160" t="s">
        <v>78</v>
      </c>
      <c r="E22" s="203"/>
      <c r="F22" s="203"/>
      <c r="G22" s="204"/>
      <c r="H22" s="205" t="e">
        <f t="shared" si="0"/>
        <v>#DIV/0!</v>
      </c>
      <c r="I22" s="197"/>
      <c r="J22" s="198"/>
      <c r="K22" s="199"/>
      <c r="L22" s="19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</row>
    <row r="23" spans="1:43" ht="18.75" hidden="1" customHeight="1">
      <c r="A23" s="191"/>
      <c r="B23" s="208"/>
      <c r="C23" s="193"/>
      <c r="D23" s="160"/>
      <c r="E23" s="203"/>
      <c r="F23" s="203"/>
      <c r="G23" s="204"/>
      <c r="H23" s="205" t="e">
        <f t="shared" si="0"/>
        <v>#DIV/0!</v>
      </c>
      <c r="I23" s="197"/>
      <c r="J23" s="207"/>
      <c r="K23" s="199"/>
      <c r="L23" s="199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</row>
    <row r="24" spans="1:43" ht="29.25" hidden="1" customHeight="1">
      <c r="A24" s="209" t="s">
        <v>79</v>
      </c>
      <c r="B24" s="210" t="s">
        <v>80</v>
      </c>
      <c r="C24" s="206">
        <v>250404</v>
      </c>
      <c r="D24" s="211" t="s">
        <v>78</v>
      </c>
      <c r="E24" s="212">
        <f>SUM(E25)</f>
        <v>0</v>
      </c>
      <c r="F24" s="212">
        <f>SUM(F25)</f>
        <v>0</v>
      </c>
      <c r="G24" s="212">
        <f>SUM(G25)</f>
        <v>0</v>
      </c>
      <c r="H24" s="213" t="e">
        <f t="shared" si="0"/>
        <v>#DIV/0!</v>
      </c>
      <c r="I24" t="s">
        <v>67</v>
      </c>
      <c r="J24" s="214"/>
    </row>
    <row r="25" spans="1:43" ht="13.8" hidden="1">
      <c r="A25" s="209"/>
      <c r="B25" s="210"/>
      <c r="C25" s="206"/>
      <c r="D25" s="211">
        <v>2610</v>
      </c>
      <c r="E25" s="212"/>
      <c r="F25" s="212"/>
      <c r="G25" s="212"/>
      <c r="H25" s="213" t="e">
        <f t="shared" si="0"/>
        <v>#DIV/0!</v>
      </c>
      <c r="I25" t="s">
        <v>67</v>
      </c>
      <c r="J25" s="214"/>
    </row>
    <row r="26" spans="1:43" ht="13.8" hidden="1">
      <c r="A26" s="200" t="s">
        <v>81</v>
      </c>
      <c r="B26" s="201" t="s">
        <v>82</v>
      </c>
      <c r="C26" s="202">
        <v>250404</v>
      </c>
      <c r="D26" s="160" t="s">
        <v>78</v>
      </c>
      <c r="E26" s="204">
        <f>SUM(E27)</f>
        <v>0</v>
      </c>
      <c r="F26" s="204">
        <f>SUM(F27)</f>
        <v>0</v>
      </c>
      <c r="G26" s="204">
        <f>SUM(G27)</f>
        <v>0</v>
      </c>
      <c r="H26" s="215" t="e">
        <f t="shared" si="0"/>
        <v>#DIV/0!</v>
      </c>
      <c r="J26" s="214"/>
    </row>
    <row r="27" spans="1:43" ht="13.8" hidden="1">
      <c r="A27" s="200"/>
      <c r="B27" s="201"/>
      <c r="C27" s="202"/>
      <c r="D27" s="160">
        <v>1131</v>
      </c>
      <c r="E27" s="204"/>
      <c r="F27" s="204"/>
      <c r="G27" s="204"/>
      <c r="H27" s="215" t="e">
        <f t="shared" si="0"/>
        <v>#DIV/0!</v>
      </c>
      <c r="J27" s="214"/>
    </row>
    <row r="28" spans="1:43" ht="13.8" hidden="1">
      <c r="A28" s="200"/>
      <c r="B28" s="201"/>
      <c r="C28" s="202"/>
      <c r="D28" s="160">
        <v>3132</v>
      </c>
      <c r="E28" s="203"/>
      <c r="F28" s="203"/>
      <c r="G28" s="204"/>
      <c r="H28" s="205" t="e">
        <f t="shared" si="0"/>
        <v>#DIV/0!</v>
      </c>
      <c r="J28" s="216"/>
    </row>
    <row r="29" spans="1:43" ht="13.8" hidden="1">
      <c r="A29" s="209"/>
      <c r="B29" s="210"/>
      <c r="C29" s="206"/>
      <c r="D29" s="211">
        <v>2240</v>
      </c>
      <c r="E29" s="212"/>
      <c r="F29" s="212"/>
      <c r="G29" s="212"/>
      <c r="H29" s="213"/>
      <c r="J29" s="214"/>
    </row>
    <row r="30" spans="1:43" ht="14.25" hidden="1" customHeight="1">
      <c r="A30" s="200"/>
      <c r="B30" s="217" t="s">
        <v>83</v>
      </c>
      <c r="C30" s="218"/>
      <c r="D30" s="219" t="s">
        <v>78</v>
      </c>
      <c r="E30" s="220" t="e">
        <f>SUM(E31:E33)</f>
        <v>#REF!</v>
      </c>
      <c r="F30" s="220" t="e">
        <f>SUM(F31:F33)</f>
        <v>#REF!</v>
      </c>
      <c r="G30" s="220" t="e">
        <f>SUM(G31:G33)</f>
        <v>#REF!</v>
      </c>
      <c r="H30" s="221"/>
      <c r="I30" s="222"/>
      <c r="J30" s="199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</row>
    <row r="31" spans="1:43" ht="14.25" hidden="1" customHeight="1">
      <c r="A31" s="200"/>
      <c r="B31" s="217"/>
      <c r="C31" s="218"/>
      <c r="D31" s="218">
        <v>1131</v>
      </c>
      <c r="E31" s="223" t="e">
        <f>E25+#REF!+E27</f>
        <v>#REF!</v>
      </c>
      <c r="F31" s="223" t="e">
        <f>F25+#REF!+F27</f>
        <v>#REF!</v>
      </c>
      <c r="G31" s="223" t="e">
        <f>G25+#REF!+G27</f>
        <v>#REF!</v>
      </c>
      <c r="H31" s="224"/>
      <c r="I31" s="222"/>
      <c r="J31" s="199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</row>
    <row r="32" spans="1:43" ht="14.25" hidden="1" customHeight="1">
      <c r="A32" s="200"/>
      <c r="B32" s="217"/>
      <c r="C32" s="218"/>
      <c r="D32" s="218">
        <v>1134</v>
      </c>
      <c r="E32" s="223" t="e">
        <f>#REF!+#REF!</f>
        <v>#REF!</v>
      </c>
      <c r="F32" s="223" t="e">
        <f>#REF!+#REF!</f>
        <v>#REF!</v>
      </c>
      <c r="G32" s="223" t="e">
        <f>#REF!+#REF!</f>
        <v>#REF!</v>
      </c>
      <c r="H32" s="224"/>
      <c r="I32" s="222"/>
      <c r="J32" s="199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</row>
    <row r="33" spans="1:41" ht="14.25" hidden="1" customHeight="1">
      <c r="A33" s="200"/>
      <c r="B33" s="217"/>
      <c r="C33" s="218"/>
      <c r="D33" s="218">
        <v>1343</v>
      </c>
      <c r="E33" s="223" t="e">
        <f>#REF!</f>
        <v>#REF!</v>
      </c>
      <c r="F33" s="223" t="e">
        <f>#REF!</f>
        <v>#REF!</v>
      </c>
      <c r="G33" s="223" t="e">
        <f>#REF!</f>
        <v>#REF!</v>
      </c>
      <c r="H33" s="224"/>
      <c r="I33" s="222"/>
      <c r="J33" s="199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</row>
    <row r="34" spans="1:41" ht="14.25" hidden="1" customHeight="1">
      <c r="A34" s="225"/>
      <c r="B34" s="226"/>
      <c r="C34" s="227"/>
      <c r="D34" s="228">
        <v>2240</v>
      </c>
      <c r="E34" s="229"/>
      <c r="F34" s="229"/>
      <c r="G34" s="229"/>
      <c r="H34" s="230" t="e">
        <f t="shared" ref="H34:H41" si="1">G34/F34*100</f>
        <v>#DIV/0!</v>
      </c>
      <c r="I34" s="231"/>
      <c r="J34" s="199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</row>
    <row r="35" spans="1:41" ht="18.75" hidden="1" customHeight="1">
      <c r="A35" s="232"/>
      <c r="B35" s="233"/>
      <c r="C35" s="234"/>
      <c r="D35" s="235">
        <v>2240</v>
      </c>
      <c r="E35" s="236"/>
      <c r="F35" s="237"/>
      <c r="G35" s="236"/>
      <c r="H35" s="213" t="e">
        <f t="shared" si="1"/>
        <v>#DIV/0!</v>
      </c>
      <c r="I35" s="231"/>
      <c r="J35" s="23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</row>
    <row r="36" spans="1:41" ht="14.25" hidden="1" customHeight="1">
      <c r="A36" s="232"/>
      <c r="B36" s="233"/>
      <c r="C36" s="234"/>
      <c r="D36" s="235">
        <v>2730</v>
      </c>
      <c r="E36" s="237"/>
      <c r="F36" s="237"/>
      <c r="G36" s="236"/>
      <c r="H36" s="239" t="e">
        <f t="shared" si="1"/>
        <v>#DIV/0!</v>
      </c>
      <c r="I36" s="231"/>
      <c r="J36" s="23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</row>
    <row r="37" spans="1:41" ht="14.25" hidden="1" customHeight="1">
      <c r="A37" s="209"/>
      <c r="B37" s="233"/>
      <c r="C37" s="234"/>
      <c r="D37" s="235">
        <v>2273</v>
      </c>
      <c r="E37" s="242"/>
      <c r="F37" s="237"/>
      <c r="G37" s="236"/>
      <c r="H37" s="213" t="e">
        <f t="shared" si="1"/>
        <v>#DIV/0!</v>
      </c>
      <c r="I37" s="231"/>
      <c r="J37" s="19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</row>
    <row r="38" spans="1:41" ht="14.25" hidden="1" customHeight="1">
      <c r="A38" s="209"/>
      <c r="B38" s="233"/>
      <c r="C38" s="234"/>
      <c r="D38" s="235">
        <v>3132</v>
      </c>
      <c r="E38" s="237"/>
      <c r="F38" s="237"/>
      <c r="G38" s="236"/>
      <c r="H38" s="213" t="e">
        <f t="shared" si="1"/>
        <v>#DIV/0!</v>
      </c>
      <c r="I38" s="231"/>
      <c r="J38" s="23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</row>
    <row r="39" spans="1:41" ht="15.75" hidden="1" customHeight="1">
      <c r="A39" s="209"/>
      <c r="B39" s="210"/>
      <c r="C39" s="234"/>
      <c r="D39" s="235">
        <v>3142</v>
      </c>
      <c r="E39" s="237"/>
      <c r="F39" s="237"/>
      <c r="G39" s="236"/>
      <c r="H39" s="213" t="e">
        <f t="shared" si="1"/>
        <v>#DIV/0!</v>
      </c>
      <c r="I39" s="231"/>
      <c r="J39" s="23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</row>
    <row r="40" spans="1:41" ht="35.25" hidden="1" customHeight="1">
      <c r="A40" s="200" t="s">
        <v>107</v>
      </c>
      <c r="B40" s="201" t="s">
        <v>108</v>
      </c>
      <c r="C40" s="202" t="s">
        <v>109</v>
      </c>
      <c r="D40" s="160" t="s">
        <v>78</v>
      </c>
      <c r="E40" s="244"/>
      <c r="F40" s="237">
        <f>F41</f>
        <v>0</v>
      </c>
      <c r="G40" s="236">
        <f>G41</f>
        <v>0</v>
      </c>
      <c r="H40" s="213" t="e">
        <f t="shared" si="1"/>
        <v>#DIV/0!</v>
      </c>
      <c r="I40" s="231"/>
      <c r="J40" s="199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</row>
    <row r="41" spans="1:41" ht="17.25" hidden="1" customHeight="1">
      <c r="A41" s="200"/>
      <c r="B41" s="226"/>
      <c r="C41" s="227"/>
      <c r="D41" s="228">
        <v>2610</v>
      </c>
      <c r="E41" s="244"/>
      <c r="F41" s="237"/>
      <c r="G41" s="236"/>
      <c r="H41" s="213" t="e">
        <f t="shared" si="1"/>
        <v>#DIV/0!</v>
      </c>
      <c r="I41" s="231"/>
      <c r="J41" s="199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</row>
    <row r="42" spans="1:41" ht="33.75" hidden="1" customHeight="1">
      <c r="A42" s="200" t="s">
        <v>110</v>
      </c>
      <c r="B42" s="245" t="s">
        <v>111</v>
      </c>
      <c r="C42" s="202" t="s">
        <v>109</v>
      </c>
      <c r="D42" s="160" t="s">
        <v>78</v>
      </c>
      <c r="E42" s="244"/>
      <c r="F42" s="237">
        <f>F43</f>
        <v>0</v>
      </c>
      <c r="G42" s="236">
        <f>G43</f>
        <v>0</v>
      </c>
      <c r="H42" s="237" t="e">
        <f>H43</f>
        <v>#DIV/0!</v>
      </c>
      <c r="I42" s="231"/>
      <c r="J42" s="19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</row>
    <row r="43" spans="1:41" ht="14.25" hidden="1" customHeight="1">
      <c r="A43" s="209"/>
      <c r="B43" s="233"/>
      <c r="C43" s="227"/>
      <c r="D43" s="228">
        <v>2240</v>
      </c>
      <c r="E43" s="244"/>
      <c r="F43" s="237"/>
      <c r="G43" s="236"/>
      <c r="H43" s="239" t="e">
        <f>G43/F43*100</f>
        <v>#DIV/0!</v>
      </c>
      <c r="I43" s="231"/>
      <c r="J43" s="199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</row>
    <row r="44" spans="1:41" ht="18" hidden="1" customHeight="1">
      <c r="A44" s="209"/>
      <c r="B44" s="233"/>
      <c r="C44" s="227"/>
      <c r="D44" s="228">
        <v>2240</v>
      </c>
      <c r="E44" s="242"/>
      <c r="F44" s="237"/>
      <c r="G44" s="236"/>
      <c r="H44" s="213" t="e">
        <f>G44/F44*100</f>
        <v>#DIV/0!</v>
      </c>
      <c r="I44" s="231"/>
      <c r="J44" s="23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</row>
    <row r="45" spans="1:41" ht="14.25" hidden="1" customHeight="1">
      <c r="A45" s="200"/>
      <c r="B45" s="217" t="s">
        <v>112</v>
      </c>
      <c r="C45" s="218"/>
      <c r="D45" s="219" t="s">
        <v>78</v>
      </c>
      <c r="E45" s="220" t="e">
        <f>SUM(E46:E48)</f>
        <v>#REF!</v>
      </c>
      <c r="F45" s="220" t="e">
        <f>SUM(F46:F48)</f>
        <v>#REF!</v>
      </c>
      <c r="G45" s="220" t="e">
        <f>SUM(G46:G48)</f>
        <v>#REF!</v>
      </c>
      <c r="H45" s="221"/>
      <c r="I45" s="222"/>
      <c r="J45" s="199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41" ht="14.25" hidden="1" customHeight="1">
      <c r="A46" s="200"/>
      <c r="B46" s="217"/>
      <c r="C46" s="218"/>
      <c r="D46" s="218">
        <v>1131</v>
      </c>
      <c r="E46" s="223" t="e">
        <f>#REF!+#REF!+#REF!+#REF!</f>
        <v>#REF!</v>
      </c>
      <c r="F46" s="223" t="e">
        <f>#REF!+#REF!+#REF!+#REF!</f>
        <v>#REF!</v>
      </c>
      <c r="G46" s="223" t="e">
        <f>#REF!+#REF!+#REF!+#REF!</f>
        <v>#REF!</v>
      </c>
      <c r="H46" s="224"/>
      <c r="I46" s="222"/>
      <c r="J46" s="199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</row>
    <row r="47" spans="1:41" ht="14.25" hidden="1" customHeight="1">
      <c r="A47" s="200"/>
      <c r="B47" s="217"/>
      <c r="C47" s="218"/>
      <c r="D47" s="218">
        <v>1134</v>
      </c>
      <c r="E47" s="223" t="e">
        <f>#REF!+#REF!+#REF!+#REF!</f>
        <v>#REF!</v>
      </c>
      <c r="F47" s="223" t="e">
        <f>#REF!+#REF!+#REF!+#REF!</f>
        <v>#REF!</v>
      </c>
      <c r="G47" s="223" t="e">
        <f>#REF!+#REF!+#REF!+#REF!</f>
        <v>#REF!</v>
      </c>
      <c r="H47" s="224"/>
      <c r="I47" s="222"/>
      <c r="J47" s="199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41" ht="14.25" hidden="1" customHeight="1">
      <c r="A48" s="200"/>
      <c r="B48" s="217"/>
      <c r="C48" s="218"/>
      <c r="D48" s="218">
        <v>1343</v>
      </c>
      <c r="E48" s="223" t="e">
        <f>#REF!+#REF!+#REF!+#REF!</f>
        <v>#REF!</v>
      </c>
      <c r="F48" s="223" t="e">
        <f>#REF!+#REF!+#REF!+#REF!</f>
        <v>#REF!</v>
      </c>
      <c r="G48" s="223" t="e">
        <f>#REF!+#REF!+#REF!+#REF!</f>
        <v>#REF!</v>
      </c>
      <c r="H48" s="224"/>
      <c r="I48" s="222"/>
      <c r="J48" s="199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</row>
    <row r="49" spans="1:41" ht="14.25" hidden="1" customHeight="1">
      <c r="A49" s="200"/>
      <c r="B49" s="217" t="s">
        <v>113</v>
      </c>
      <c r="C49" s="218"/>
      <c r="D49" s="219" t="s">
        <v>78</v>
      </c>
      <c r="E49" s="220" t="e">
        <f>SUM(E50:E52)</f>
        <v>#REF!</v>
      </c>
      <c r="F49" s="220" t="e">
        <f>SUM(F50:F52)</f>
        <v>#REF!</v>
      </c>
      <c r="G49" s="220" t="e">
        <f>SUM(G50:G52)</f>
        <v>#REF!</v>
      </c>
      <c r="H49" s="221"/>
      <c r="I49" s="222"/>
      <c r="J49" s="199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</row>
    <row r="50" spans="1:41" ht="14.25" hidden="1" customHeight="1">
      <c r="A50" s="200"/>
      <c r="B50" s="217"/>
      <c r="C50" s="218"/>
      <c r="D50" s="218">
        <v>1131</v>
      </c>
      <c r="E50" s="223" t="e">
        <f>#REF!+#REF!</f>
        <v>#REF!</v>
      </c>
      <c r="F50" s="223" t="e">
        <f>#REF!+#REF!</f>
        <v>#REF!</v>
      </c>
      <c r="G50" s="223" t="e">
        <f>#REF!+#REF!</f>
        <v>#REF!</v>
      </c>
      <c r="H50" s="224"/>
      <c r="I50" s="222"/>
      <c r="J50" s="199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</row>
    <row r="51" spans="1:41" ht="14.25" hidden="1" customHeight="1">
      <c r="A51" s="200"/>
      <c r="B51" s="217"/>
      <c r="C51" s="218"/>
      <c r="D51" s="218">
        <v>1134</v>
      </c>
      <c r="E51" s="223" t="e">
        <f>#REF!+#REF!</f>
        <v>#REF!</v>
      </c>
      <c r="F51" s="223" t="e">
        <f>#REF!+#REF!</f>
        <v>#REF!</v>
      </c>
      <c r="G51" s="223" t="e">
        <f>#REF!+#REF!</f>
        <v>#REF!</v>
      </c>
      <c r="H51" s="224"/>
      <c r="I51" s="222"/>
      <c r="J51" s="199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</row>
    <row r="52" spans="1:41" ht="14.25" hidden="1" customHeight="1">
      <c r="A52" s="200"/>
      <c r="B52" s="217"/>
      <c r="C52" s="218"/>
      <c r="D52" s="218">
        <v>1140</v>
      </c>
      <c r="E52" s="223" t="e">
        <f>#REF!+#REF!</f>
        <v>#REF!</v>
      </c>
      <c r="F52" s="223" t="e">
        <f>#REF!+#REF!</f>
        <v>#REF!</v>
      </c>
      <c r="G52" s="223" t="e">
        <f>#REF!+#REF!</f>
        <v>#REF!</v>
      </c>
      <c r="H52" s="224"/>
      <c r="I52" s="222"/>
      <c r="J52" s="199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</row>
    <row r="53" spans="1:41" ht="29.25" hidden="1" customHeight="1">
      <c r="A53" s="209" t="s">
        <v>114</v>
      </c>
      <c r="B53" s="248" t="s">
        <v>115</v>
      </c>
      <c r="C53" s="249" t="s">
        <v>280</v>
      </c>
      <c r="D53" s="211" t="s">
        <v>78</v>
      </c>
      <c r="E53" s="237"/>
      <c r="F53" s="237">
        <f>F54+F55+F56</f>
        <v>0</v>
      </c>
      <c r="G53" s="236">
        <f>G54+G55+G56</f>
        <v>0</v>
      </c>
      <c r="H53" s="250" t="e">
        <f t="shared" ref="H53:H58" si="2">G53/F53*100</f>
        <v>#DIV/0!</v>
      </c>
      <c r="I53" s="231"/>
      <c r="J53" s="199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</row>
    <row r="54" spans="1:41" ht="14.25" hidden="1" customHeight="1">
      <c r="A54" s="209"/>
      <c r="B54" s="248"/>
      <c r="C54" s="249"/>
      <c r="D54" s="211">
        <v>2210</v>
      </c>
      <c r="E54" s="237"/>
      <c r="F54" s="237"/>
      <c r="G54" s="236"/>
      <c r="H54" s="250" t="e">
        <f t="shared" si="2"/>
        <v>#DIV/0!</v>
      </c>
      <c r="I54" s="231"/>
      <c r="J54" s="199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</row>
    <row r="55" spans="1:41" ht="14.25" hidden="1" customHeight="1">
      <c r="A55" s="209"/>
      <c r="B55" s="248"/>
      <c r="C55" s="249"/>
      <c r="D55" s="211">
        <v>2240</v>
      </c>
      <c r="E55" s="237"/>
      <c r="F55" s="237"/>
      <c r="G55" s="236"/>
      <c r="H55" s="250" t="e">
        <f t="shared" si="2"/>
        <v>#DIV/0!</v>
      </c>
      <c r="I55" s="231"/>
      <c r="J55" s="199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</row>
    <row r="56" spans="1:41" ht="14.25" hidden="1" customHeight="1">
      <c r="A56" s="209"/>
      <c r="B56" s="248"/>
      <c r="C56" s="249"/>
      <c r="D56" s="211">
        <v>2730</v>
      </c>
      <c r="E56" s="237"/>
      <c r="F56" s="237"/>
      <c r="G56" s="236"/>
      <c r="H56" s="251" t="e">
        <f t="shared" si="2"/>
        <v>#DIV/0!</v>
      </c>
      <c r="I56" s="231"/>
      <c r="J56" s="199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</row>
    <row r="57" spans="1:41" ht="18.75" hidden="1" customHeight="1">
      <c r="A57" s="209" t="s">
        <v>116</v>
      </c>
      <c r="B57" s="252" t="s">
        <v>117</v>
      </c>
      <c r="C57" s="235">
        <v>130112</v>
      </c>
      <c r="D57" s="211" t="s">
        <v>78</v>
      </c>
      <c r="E57" s="237"/>
      <c r="F57" s="237">
        <f>F58</f>
        <v>0</v>
      </c>
      <c r="G57" s="236">
        <f>G58</f>
        <v>0</v>
      </c>
      <c r="H57" s="251" t="e">
        <f t="shared" si="2"/>
        <v>#DIV/0!</v>
      </c>
      <c r="I57" s="253"/>
      <c r="J57" s="231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</row>
    <row r="58" spans="1:41" ht="14.25" hidden="1" customHeight="1">
      <c r="A58" s="209"/>
      <c r="B58" s="233"/>
      <c r="C58" s="235"/>
      <c r="D58" s="235">
        <v>2210</v>
      </c>
      <c r="E58" s="237"/>
      <c r="F58" s="237"/>
      <c r="G58" s="236"/>
      <c r="H58" s="251" t="e">
        <f t="shared" si="2"/>
        <v>#DIV/0!</v>
      </c>
      <c r="I58" s="253"/>
      <c r="J58" s="231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</row>
    <row r="59" spans="1:41" ht="36.75" hidden="1" customHeight="1">
      <c r="A59" s="209" t="s">
        <v>116</v>
      </c>
      <c r="B59" s="252" t="s">
        <v>118</v>
      </c>
      <c r="C59" s="235">
        <v>160101</v>
      </c>
      <c r="D59" s="211" t="s">
        <v>78</v>
      </c>
      <c r="E59" s="236"/>
      <c r="F59" s="236">
        <f>F60</f>
        <v>0</v>
      </c>
      <c r="G59" s="236">
        <f>G60</f>
        <v>0</v>
      </c>
      <c r="H59" s="251" t="e">
        <f>H60</f>
        <v>#DIV/0!</v>
      </c>
      <c r="I59" s="254"/>
      <c r="J59" s="231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</row>
    <row r="60" spans="1:41" ht="14.25" hidden="1" customHeight="1">
      <c r="A60" s="209"/>
      <c r="B60" s="233"/>
      <c r="C60" s="235"/>
      <c r="D60" s="235">
        <v>2240</v>
      </c>
      <c r="E60" s="236"/>
      <c r="F60" s="236"/>
      <c r="G60" s="236"/>
      <c r="H60" s="251" t="e">
        <f>G60/F60*100</f>
        <v>#DIV/0!</v>
      </c>
      <c r="I60" s="254"/>
      <c r="J60" s="231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</row>
    <row r="61" spans="1:41" ht="32.25" hidden="1" customHeight="1">
      <c r="A61" s="209" t="s">
        <v>119</v>
      </c>
      <c r="B61" s="255" t="s">
        <v>120</v>
      </c>
      <c r="C61" s="235">
        <v>200200</v>
      </c>
      <c r="D61" s="211" t="s">
        <v>78</v>
      </c>
      <c r="E61" s="237"/>
      <c r="F61" s="237">
        <f>F62</f>
        <v>0</v>
      </c>
      <c r="G61" s="236">
        <f>G62</f>
        <v>0</v>
      </c>
      <c r="H61" s="250" t="e">
        <f>G61/F61*100</f>
        <v>#DIV/0!</v>
      </c>
      <c r="I61" s="254"/>
      <c r="J61" s="231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</row>
    <row r="62" spans="1:41" ht="14.25" hidden="1" customHeight="1">
      <c r="A62" s="209"/>
      <c r="B62" s="233"/>
      <c r="C62" s="235"/>
      <c r="D62" s="235">
        <v>2240</v>
      </c>
      <c r="E62" s="237"/>
      <c r="F62" s="237"/>
      <c r="G62" s="236"/>
      <c r="H62" s="251" t="e">
        <f>G62/F62*100</f>
        <v>#DIV/0!</v>
      </c>
      <c r="I62" s="254"/>
      <c r="J62" s="231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</row>
    <row r="63" spans="1:41" s="258" customFormat="1" ht="27.6" hidden="1">
      <c r="A63" s="209" t="s">
        <v>121</v>
      </c>
      <c r="B63" s="208" t="s">
        <v>122</v>
      </c>
      <c r="C63" s="206">
        <v>210105</v>
      </c>
      <c r="D63" s="211" t="s">
        <v>78</v>
      </c>
      <c r="E63" s="256">
        <f>SUM(E65:E65)</f>
        <v>0</v>
      </c>
      <c r="F63" s="256">
        <f>F64</f>
        <v>0</v>
      </c>
      <c r="G63" s="212">
        <f>G64</f>
        <v>0</v>
      </c>
      <c r="H63" s="257" t="e">
        <f>G63/F63*100</f>
        <v>#DIV/0!</v>
      </c>
      <c r="I63" s="238"/>
      <c r="J63" s="238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</row>
    <row r="64" spans="1:41" s="258" customFormat="1" ht="13.8" hidden="1">
      <c r="A64" s="209"/>
      <c r="B64" s="208"/>
      <c r="C64" s="206"/>
      <c r="D64" s="211">
        <v>2210</v>
      </c>
      <c r="E64" s="256"/>
      <c r="F64" s="256"/>
      <c r="G64" s="212"/>
      <c r="H64" s="259" t="e">
        <f>G64/F64*100</f>
        <v>#DIV/0!</v>
      </c>
      <c r="I64" s="238"/>
      <c r="J64" s="238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</row>
    <row r="65" spans="1:41" s="258" customFormat="1" ht="13.5" hidden="1" customHeight="1">
      <c r="A65" s="225"/>
      <c r="B65" s="260"/>
      <c r="C65" s="202"/>
      <c r="D65" s="160">
        <v>2210</v>
      </c>
      <c r="E65" s="203"/>
      <c r="F65" s="261"/>
      <c r="G65" s="212"/>
      <c r="H65" s="257" t="e">
        <f t="shared" ref="H65:H87" si="3">G65/F65*100</f>
        <v>#DIV/0!</v>
      </c>
      <c r="I65" s="238"/>
      <c r="J65" s="238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</row>
    <row r="66" spans="1:41" s="258" customFormat="1" ht="13.5" hidden="1" customHeight="1">
      <c r="A66" s="225"/>
      <c r="B66" s="262"/>
      <c r="C66" s="202"/>
      <c r="D66" s="160">
        <v>2240</v>
      </c>
      <c r="E66" s="203"/>
      <c r="F66" s="261"/>
      <c r="G66" s="212"/>
      <c r="H66" s="257" t="e">
        <f t="shared" si="3"/>
        <v>#DIV/0!</v>
      </c>
      <c r="I66" s="238"/>
      <c r="J66" s="238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</row>
    <row r="67" spans="1:41" s="258" customFormat="1" ht="45" hidden="1" customHeight="1">
      <c r="A67" s="209" t="s">
        <v>124</v>
      </c>
      <c r="B67" s="255" t="s">
        <v>125</v>
      </c>
      <c r="C67" s="206">
        <v>240604</v>
      </c>
      <c r="D67" s="211" t="s">
        <v>78</v>
      </c>
      <c r="E67" s="212"/>
      <c r="F67" s="263">
        <f>F68</f>
        <v>0</v>
      </c>
      <c r="G67" s="263">
        <f>G68</f>
        <v>0</v>
      </c>
      <c r="H67" s="264" t="e">
        <f t="shared" si="3"/>
        <v>#DIV/0!</v>
      </c>
      <c r="I67" s="238"/>
      <c r="J67" s="238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</row>
    <row r="68" spans="1:41" s="258" customFormat="1" ht="19.5" hidden="1" customHeight="1">
      <c r="A68" s="265"/>
      <c r="B68" s="255"/>
      <c r="C68" s="206"/>
      <c r="D68" s="211">
        <v>2240</v>
      </c>
      <c r="E68" s="212"/>
      <c r="F68" s="263"/>
      <c r="G68" s="212"/>
      <c r="H68" s="264" t="e">
        <f t="shared" si="3"/>
        <v>#DIV/0!</v>
      </c>
      <c r="I68" s="238"/>
      <c r="J68" s="238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</row>
    <row r="69" spans="1:41" s="258" customFormat="1" ht="27.6" hidden="1">
      <c r="A69" s="266" t="s">
        <v>126</v>
      </c>
      <c r="B69" s="255" t="s">
        <v>127</v>
      </c>
      <c r="C69" s="206">
        <v>250404</v>
      </c>
      <c r="D69" s="211" t="s">
        <v>78</v>
      </c>
      <c r="E69" s="212">
        <f>SUM(E70:E71)</f>
        <v>0</v>
      </c>
      <c r="F69" s="212">
        <f>SUM(F70:F71)</f>
        <v>0</v>
      </c>
      <c r="G69" s="212">
        <f>SUM(G70:G71)</f>
        <v>0</v>
      </c>
      <c r="H69" s="213" t="e">
        <f t="shared" si="3"/>
        <v>#DIV/0!</v>
      </c>
      <c r="I69" s="238" t="s">
        <v>67</v>
      </c>
      <c r="J69" s="238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</row>
    <row r="70" spans="1:41" s="258" customFormat="1" ht="14.25" hidden="1" customHeight="1">
      <c r="A70" s="209"/>
      <c r="B70" s="210"/>
      <c r="C70" s="206"/>
      <c r="D70" s="211">
        <v>2210</v>
      </c>
      <c r="E70" s="212"/>
      <c r="F70" s="212"/>
      <c r="G70" s="212"/>
      <c r="H70" s="213" t="e">
        <f t="shared" si="3"/>
        <v>#DIV/0!</v>
      </c>
      <c r="I70" s="238" t="s">
        <v>67</v>
      </c>
      <c r="J70" s="238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</row>
    <row r="71" spans="1:41" s="258" customFormat="1" ht="14.25" hidden="1" customHeight="1">
      <c r="A71" s="209"/>
      <c r="B71" s="210"/>
      <c r="C71" s="206"/>
      <c r="D71" s="211">
        <v>2730</v>
      </c>
      <c r="E71" s="212"/>
      <c r="F71" s="212"/>
      <c r="G71" s="212"/>
      <c r="H71" s="213" t="e">
        <f t="shared" si="3"/>
        <v>#DIV/0!</v>
      </c>
      <c r="I71" s="238" t="s">
        <v>67</v>
      </c>
      <c r="J71" s="238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</row>
    <row r="72" spans="1:41" s="258" customFormat="1" ht="14.25" hidden="1" customHeight="1">
      <c r="A72" s="232"/>
      <c r="B72" s="210"/>
      <c r="C72" s="206"/>
      <c r="D72" s="211">
        <v>2730</v>
      </c>
      <c r="E72" s="256"/>
      <c r="F72" s="256"/>
      <c r="G72" s="212"/>
      <c r="H72" s="256" t="e">
        <f t="shared" si="3"/>
        <v>#DIV/0!</v>
      </c>
      <c r="I72" s="238"/>
      <c r="J72" s="238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</row>
    <row r="73" spans="1:41" s="258" customFormat="1" ht="22.5" hidden="1" customHeight="1">
      <c r="A73" s="225" t="s">
        <v>121</v>
      </c>
      <c r="B73" s="245" t="s">
        <v>123</v>
      </c>
      <c r="C73" s="202" t="s">
        <v>129</v>
      </c>
      <c r="D73" s="160" t="s">
        <v>78</v>
      </c>
      <c r="E73" s="203"/>
      <c r="F73" s="261">
        <f>F74+F90</f>
        <v>0</v>
      </c>
      <c r="G73" s="261">
        <f>G74+G90</f>
        <v>0</v>
      </c>
      <c r="H73" s="268" t="e">
        <f t="shared" si="3"/>
        <v>#DIV/0!</v>
      </c>
      <c r="I73" s="238"/>
      <c r="J73" s="238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</row>
    <row r="74" spans="1:41" s="258" customFormat="1" ht="19.5" hidden="1" customHeight="1">
      <c r="A74" s="209"/>
      <c r="B74" s="65"/>
      <c r="C74" s="202"/>
      <c r="D74" s="160">
        <v>2210</v>
      </c>
      <c r="E74" s="203"/>
      <c r="F74" s="261"/>
      <c r="G74" s="212"/>
      <c r="H74" s="268" t="e">
        <f t="shared" si="3"/>
        <v>#DIV/0!</v>
      </c>
      <c r="I74" s="238"/>
      <c r="J74" s="238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</row>
    <row r="75" spans="1:41" s="258" customFormat="1" ht="32.25" hidden="1" customHeight="1">
      <c r="A75" s="209" t="s">
        <v>130</v>
      </c>
      <c r="B75" s="65" t="s">
        <v>131</v>
      </c>
      <c r="C75" s="206">
        <v>250404</v>
      </c>
      <c r="D75" s="211" t="s">
        <v>78</v>
      </c>
      <c r="E75" s="256"/>
      <c r="F75" s="261">
        <f>F76</f>
        <v>0</v>
      </c>
      <c r="G75" s="263">
        <f>G76</f>
        <v>0</v>
      </c>
      <c r="H75" s="213" t="e">
        <f t="shared" si="3"/>
        <v>#DIV/0!</v>
      </c>
      <c r="I75" s="238"/>
      <c r="J75" s="238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</row>
    <row r="76" spans="1:41" s="258" customFormat="1" ht="13.5" hidden="1" customHeight="1">
      <c r="A76" s="209"/>
      <c r="B76" s="65"/>
      <c r="C76" s="206"/>
      <c r="D76" s="211">
        <v>2210</v>
      </c>
      <c r="E76" s="256"/>
      <c r="F76" s="261"/>
      <c r="G76" s="212"/>
      <c r="H76" s="213" t="e">
        <f t="shared" si="3"/>
        <v>#DIV/0!</v>
      </c>
      <c r="I76" s="238"/>
      <c r="J76" s="238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</row>
    <row r="77" spans="1:41" s="258" customFormat="1" ht="27.6" hidden="1">
      <c r="A77" s="266" t="s">
        <v>132</v>
      </c>
      <c r="B77" s="116" t="s">
        <v>133</v>
      </c>
      <c r="C77" s="206">
        <v>250404</v>
      </c>
      <c r="D77" s="211" t="s">
        <v>78</v>
      </c>
      <c r="E77" s="256">
        <f>SUM(E78:E79)</f>
        <v>0</v>
      </c>
      <c r="F77" s="256">
        <f>SUM(F78:F79)</f>
        <v>0</v>
      </c>
      <c r="G77" s="212">
        <f>SUM(G78:G79)</f>
        <v>0</v>
      </c>
      <c r="H77" s="213" t="e">
        <f t="shared" si="3"/>
        <v>#DIV/0!</v>
      </c>
      <c r="I77" s="238" t="s">
        <v>67</v>
      </c>
      <c r="J77" s="238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</row>
    <row r="78" spans="1:41" ht="13.8" hidden="1">
      <c r="A78" s="269"/>
      <c r="B78" s="267"/>
      <c r="C78" s="202"/>
      <c r="D78" s="160">
        <v>1131</v>
      </c>
      <c r="E78" s="204"/>
      <c r="F78" s="270"/>
      <c r="G78" s="204"/>
      <c r="H78" s="215" t="e">
        <f t="shared" si="3"/>
        <v>#DIV/0!</v>
      </c>
      <c r="I78" s="199"/>
      <c r="J78" s="199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</row>
    <row r="79" spans="1:41" s="258" customFormat="1" ht="13.8" hidden="1">
      <c r="A79" s="266"/>
      <c r="B79" s="255"/>
      <c r="C79" s="206"/>
      <c r="D79" s="211">
        <v>2210</v>
      </c>
      <c r="E79" s="256"/>
      <c r="F79" s="261"/>
      <c r="G79" s="212"/>
      <c r="H79" s="213" t="e">
        <f t="shared" si="3"/>
        <v>#DIV/0!</v>
      </c>
      <c r="I79" s="238" t="s">
        <v>67</v>
      </c>
      <c r="J79" s="238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</row>
    <row r="80" spans="1:41" s="258" customFormat="1" ht="13.5" hidden="1" customHeight="1">
      <c r="A80" s="209"/>
      <c r="B80" s="65"/>
      <c r="C80" s="202"/>
      <c r="D80" s="160">
        <v>1131</v>
      </c>
      <c r="E80" s="271"/>
      <c r="F80" s="272"/>
      <c r="G80" s="204"/>
      <c r="H80" s="230" t="e">
        <f t="shared" si="3"/>
        <v>#DIV/0!</v>
      </c>
      <c r="I80" s="238" t="s">
        <v>67</v>
      </c>
      <c r="J80" s="238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</row>
    <row r="81" spans="1:43" ht="14.25" hidden="1" customHeight="1">
      <c r="A81" s="200"/>
      <c r="B81" s="217" t="s">
        <v>83</v>
      </c>
      <c r="C81" s="218">
        <v>250404</v>
      </c>
      <c r="D81" s="219" t="s">
        <v>78</v>
      </c>
      <c r="E81" s="220" t="e">
        <f>SUM(E82:E87)</f>
        <v>#REF!</v>
      </c>
      <c r="F81" s="220" t="e">
        <f>SUM(F82:F87)</f>
        <v>#REF!</v>
      </c>
      <c r="G81" s="220" t="e">
        <f>SUM(G82:G87)</f>
        <v>#REF!</v>
      </c>
      <c r="H81" s="273" t="e">
        <f t="shared" si="3"/>
        <v>#REF!</v>
      </c>
      <c r="I81" s="222"/>
      <c r="J81" s="199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</row>
    <row r="82" spans="1:43" ht="14.25" hidden="1" customHeight="1">
      <c r="A82" s="200"/>
      <c r="B82" s="274"/>
      <c r="C82" s="219"/>
      <c r="D82" s="218">
        <v>1131</v>
      </c>
      <c r="E82" s="223" t="e">
        <f>E70+#REF!+E78+#REF!+#REF!+#REF!+E80</f>
        <v>#REF!</v>
      </c>
      <c r="F82" s="223" t="e">
        <f>F70+#REF!+F78+#REF!+#REF!+#REF!+F80</f>
        <v>#REF!</v>
      </c>
      <c r="G82" s="223" t="e">
        <f>G70+#REF!+G78+#REF!+#REF!+#REF!+G80</f>
        <v>#REF!</v>
      </c>
      <c r="H82" s="273" t="e">
        <f t="shared" si="3"/>
        <v>#REF!</v>
      </c>
      <c r="I82" s="222"/>
      <c r="J82" s="199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</row>
    <row r="83" spans="1:43" ht="14.25" hidden="1" customHeight="1">
      <c r="A83" s="200"/>
      <c r="B83" s="275"/>
      <c r="C83" s="219"/>
      <c r="D83" s="218">
        <v>1134</v>
      </c>
      <c r="E83" s="223" t="e">
        <f>#REF!+#REF!+E79</f>
        <v>#REF!</v>
      </c>
      <c r="F83" s="223" t="e">
        <f>#REF!+#REF!+F79</f>
        <v>#REF!</v>
      </c>
      <c r="G83" s="223" t="e">
        <f>#REF!+#REF!+G79</f>
        <v>#REF!</v>
      </c>
      <c r="H83" s="273" t="e">
        <f t="shared" si="3"/>
        <v>#REF!</v>
      </c>
      <c r="I83" s="222"/>
      <c r="J83" s="199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</row>
    <row r="84" spans="1:43" ht="14.25" hidden="1" customHeight="1">
      <c r="A84" s="200"/>
      <c r="B84" s="275"/>
      <c r="C84" s="219"/>
      <c r="D84" s="218">
        <v>1140</v>
      </c>
      <c r="E84" s="223" t="e">
        <f>#REF!</f>
        <v>#REF!</v>
      </c>
      <c r="F84" s="223" t="e">
        <f>#REF!</f>
        <v>#REF!</v>
      </c>
      <c r="G84" s="223" t="e">
        <f>#REF!</f>
        <v>#REF!</v>
      </c>
      <c r="H84" s="273" t="e">
        <f t="shared" si="3"/>
        <v>#REF!</v>
      </c>
      <c r="I84" s="222"/>
      <c r="J84" s="199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</row>
    <row r="85" spans="1:43" ht="14.25" hidden="1" customHeight="1">
      <c r="A85" s="200"/>
      <c r="B85" s="275"/>
      <c r="C85" s="219"/>
      <c r="D85" s="218">
        <v>1171</v>
      </c>
      <c r="E85" s="223" t="e">
        <f>#REF!</f>
        <v>#REF!</v>
      </c>
      <c r="F85" s="223" t="e">
        <f>#REF!</f>
        <v>#REF!</v>
      </c>
      <c r="G85" s="223" t="e">
        <f>#REF!</f>
        <v>#REF!</v>
      </c>
      <c r="H85" s="273" t="e">
        <f t="shared" si="3"/>
        <v>#REF!</v>
      </c>
      <c r="I85" s="222"/>
      <c r="J85" s="199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</row>
    <row r="86" spans="1:43" ht="14.25" hidden="1" customHeight="1">
      <c r="A86" s="200"/>
      <c r="B86" s="275"/>
      <c r="C86" s="219"/>
      <c r="D86" s="218">
        <v>1343</v>
      </c>
      <c r="E86" s="223">
        <f>E71</f>
        <v>0</v>
      </c>
      <c r="F86" s="223">
        <f>F71</f>
        <v>0</v>
      </c>
      <c r="G86" s="223">
        <f>G71</f>
        <v>0</v>
      </c>
      <c r="H86" s="273" t="e">
        <f t="shared" si="3"/>
        <v>#DIV/0!</v>
      </c>
      <c r="I86" s="222"/>
      <c r="J86" s="199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</row>
    <row r="87" spans="1:43" ht="14.25" hidden="1" customHeight="1">
      <c r="A87" s="200"/>
      <c r="B87" s="275"/>
      <c r="C87" s="219"/>
      <c r="D87" s="218">
        <v>2110</v>
      </c>
      <c r="E87" s="223" t="e">
        <f>#REF!+#REF!</f>
        <v>#REF!</v>
      </c>
      <c r="F87" s="223" t="e">
        <f>#REF!+#REF!</f>
        <v>#REF!</v>
      </c>
      <c r="G87" s="223" t="e">
        <f>#REF!+#REF!</f>
        <v>#REF!</v>
      </c>
      <c r="H87" s="273" t="e">
        <f t="shared" si="3"/>
        <v>#REF!</v>
      </c>
      <c r="I87" s="222"/>
      <c r="J87" s="199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</row>
    <row r="88" spans="1:43" s="258" customFormat="1" ht="27.6" hidden="1">
      <c r="A88" s="276" t="s">
        <v>134</v>
      </c>
      <c r="B88" s="267" t="s">
        <v>135</v>
      </c>
      <c r="C88" s="202">
        <v>250404</v>
      </c>
      <c r="D88" s="160" t="s">
        <v>78</v>
      </c>
      <c r="E88" s="277">
        <f>SUM(E89)</f>
        <v>0</v>
      </c>
      <c r="F88" s="277">
        <f>SUM(F89)</f>
        <v>0</v>
      </c>
      <c r="G88" s="277">
        <f>SUM(G89)</f>
        <v>0</v>
      </c>
      <c r="H88" s="240" t="e">
        <f>SUM(H89)</f>
        <v>#DIV/0!</v>
      </c>
      <c r="I88" s="238" t="s">
        <v>67</v>
      </c>
      <c r="J88" s="278"/>
      <c r="K88" s="238"/>
      <c r="L88" s="238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</row>
    <row r="89" spans="1:43" s="258" customFormat="1" ht="13.8" hidden="1">
      <c r="A89" s="276"/>
      <c r="B89" s="267"/>
      <c r="C89" s="202"/>
      <c r="D89" s="160">
        <v>2210</v>
      </c>
      <c r="E89" s="277"/>
      <c r="F89" s="279"/>
      <c r="G89" s="204"/>
      <c r="H89" s="230" t="e">
        <f>G89/F89*100</f>
        <v>#DIV/0!</v>
      </c>
      <c r="I89" s="238" t="s">
        <v>67</v>
      </c>
      <c r="J89" s="278"/>
      <c r="K89" s="238"/>
      <c r="L89" s="238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</row>
    <row r="90" spans="1:43" s="258" customFormat="1" ht="13.8" hidden="1">
      <c r="A90" s="276"/>
      <c r="B90" s="267"/>
      <c r="C90" s="202"/>
      <c r="D90" s="160">
        <v>2240</v>
      </c>
      <c r="E90" s="277"/>
      <c r="F90" s="280"/>
      <c r="G90" s="212"/>
      <c r="H90" s="268" t="e">
        <f>G90/F90*100</f>
        <v>#DIV/0!</v>
      </c>
      <c r="I90" s="238"/>
      <c r="J90" s="278"/>
      <c r="K90" s="238"/>
      <c r="L90" s="238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</row>
    <row r="91" spans="1:43" s="258" customFormat="1" ht="33" hidden="1" customHeight="1">
      <c r="A91" s="269" t="s">
        <v>128</v>
      </c>
      <c r="B91" s="267" t="s">
        <v>136</v>
      </c>
      <c r="C91" s="202" t="s">
        <v>129</v>
      </c>
      <c r="D91" s="160" t="s">
        <v>78</v>
      </c>
      <c r="E91" s="243"/>
      <c r="F91" s="280">
        <f>F92</f>
        <v>0</v>
      </c>
      <c r="G91" s="281">
        <f>G92</f>
        <v>0</v>
      </c>
      <c r="H91" s="280" t="e">
        <f>G91/F91*100</f>
        <v>#DIV/0!</v>
      </c>
      <c r="I91" s="238"/>
      <c r="J91" s="278"/>
      <c r="K91" s="238"/>
      <c r="L91" s="238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</row>
    <row r="92" spans="1:43" s="258" customFormat="1" ht="13.8" hidden="1">
      <c r="A92" s="276"/>
      <c r="B92" s="267"/>
      <c r="C92" s="202"/>
      <c r="D92" s="160">
        <v>2240</v>
      </c>
      <c r="E92" s="243"/>
      <c r="F92" s="280"/>
      <c r="G92" s="212"/>
      <c r="H92" s="280" t="e">
        <f>G92/F92*100</f>
        <v>#DIV/0!</v>
      </c>
      <c r="I92" s="238"/>
      <c r="J92" s="278"/>
      <c r="K92" s="238"/>
      <c r="L92" s="238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</row>
    <row r="93" spans="1:43" s="258" customFormat="1" ht="13.8" hidden="1">
      <c r="A93" s="265"/>
      <c r="B93" s="255"/>
      <c r="C93" s="206"/>
      <c r="D93" s="211">
        <v>2210</v>
      </c>
      <c r="E93" s="283"/>
      <c r="F93" s="280"/>
      <c r="G93" s="212"/>
      <c r="H93" s="284" t="e">
        <f>G93/F93*100</f>
        <v>#DIV/0!</v>
      </c>
      <c r="I93" s="238"/>
      <c r="J93" s="278"/>
      <c r="K93" s="238"/>
      <c r="L93" s="238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</row>
    <row r="94" spans="1:43" s="258" customFormat="1" ht="13.8" hidden="1">
      <c r="A94" s="276"/>
      <c r="B94" s="267"/>
      <c r="C94" s="202"/>
      <c r="D94" s="160">
        <v>2240</v>
      </c>
      <c r="E94" s="285"/>
      <c r="F94" s="281"/>
      <c r="G94" s="212"/>
      <c r="H94" s="286"/>
      <c r="I94" s="238"/>
      <c r="J94" s="278"/>
      <c r="K94" s="238"/>
      <c r="L94" s="238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</row>
    <row r="95" spans="1:43" s="258" customFormat="1" ht="13.8" hidden="1">
      <c r="A95" s="276"/>
      <c r="B95" s="267"/>
      <c r="C95" s="202"/>
      <c r="D95" s="160">
        <v>2240</v>
      </c>
      <c r="E95" s="243"/>
      <c r="F95" s="282"/>
      <c r="G95" s="204"/>
      <c r="H95" s="282" t="e">
        <f t="shared" ref="H95:H101" si="4">G95/F95*100</f>
        <v>#DIV/0!</v>
      </c>
      <c r="I95" s="238"/>
      <c r="J95" s="278"/>
      <c r="K95" s="238"/>
      <c r="L95" s="238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</row>
    <row r="96" spans="1:43" s="258" customFormat="1" ht="13.8" hidden="1">
      <c r="A96" s="266"/>
      <c r="B96" s="267"/>
      <c r="C96" s="202"/>
      <c r="D96" s="160">
        <v>2240</v>
      </c>
      <c r="E96" s="243"/>
      <c r="F96" s="280"/>
      <c r="G96" s="212"/>
      <c r="H96" s="284" t="e">
        <f t="shared" si="4"/>
        <v>#DIV/0!</v>
      </c>
      <c r="I96" s="238"/>
      <c r="J96" s="278"/>
      <c r="K96" s="238"/>
      <c r="L96" s="238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</row>
    <row r="97" spans="1:43" s="258" customFormat="1" ht="13.8" hidden="1">
      <c r="A97" s="276"/>
      <c r="B97" s="267"/>
      <c r="C97" s="202"/>
      <c r="D97" s="160">
        <v>3110</v>
      </c>
      <c r="E97" s="283"/>
      <c r="F97" s="280"/>
      <c r="G97" s="212"/>
      <c r="H97" s="284" t="e">
        <f t="shared" si="4"/>
        <v>#DIV/0!</v>
      </c>
      <c r="I97" s="238"/>
      <c r="J97" s="241"/>
      <c r="K97" s="238"/>
      <c r="L97" s="238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</row>
    <row r="98" spans="1:43" s="258" customFormat="1" ht="27.6" hidden="1">
      <c r="A98" s="266" t="s">
        <v>137</v>
      </c>
      <c r="B98" s="116" t="s">
        <v>133</v>
      </c>
      <c r="C98" s="206">
        <v>250344</v>
      </c>
      <c r="D98" s="211" t="s">
        <v>78</v>
      </c>
      <c r="E98" s="285"/>
      <c r="F98" s="281">
        <f>F99</f>
        <v>0</v>
      </c>
      <c r="G98" s="281">
        <f>G99</f>
        <v>0</v>
      </c>
      <c r="H98" s="286" t="e">
        <f t="shared" si="4"/>
        <v>#DIV/0!</v>
      </c>
      <c r="I98" s="238"/>
      <c r="J98" s="278"/>
      <c r="K98" s="238"/>
      <c r="L98" s="238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</row>
    <row r="99" spans="1:43" s="258" customFormat="1" ht="13.8" hidden="1">
      <c r="A99" s="265"/>
      <c r="B99" s="255"/>
      <c r="C99" s="206"/>
      <c r="D99" s="211">
        <v>2620</v>
      </c>
      <c r="E99" s="285"/>
      <c r="F99" s="281"/>
      <c r="G99" s="212"/>
      <c r="H99" s="286" t="e">
        <f t="shared" si="4"/>
        <v>#DIV/0!</v>
      </c>
      <c r="I99" s="238"/>
      <c r="J99" s="278"/>
      <c r="K99" s="238"/>
      <c r="L99" s="238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</row>
    <row r="100" spans="1:43" s="258" customFormat="1" ht="48.75" hidden="1" customHeight="1">
      <c r="A100" s="266" t="s">
        <v>138</v>
      </c>
      <c r="B100" s="255" t="s">
        <v>139</v>
      </c>
      <c r="C100" s="206">
        <v>250344</v>
      </c>
      <c r="D100" s="211" t="s">
        <v>78</v>
      </c>
      <c r="E100" s="285"/>
      <c r="F100" s="281">
        <f>F101</f>
        <v>0</v>
      </c>
      <c r="G100" s="212"/>
      <c r="H100" s="286" t="e">
        <f t="shared" si="4"/>
        <v>#DIV/0!</v>
      </c>
      <c r="I100" s="238"/>
      <c r="J100" s="278"/>
      <c r="K100" s="238"/>
      <c r="L100" s="238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</row>
    <row r="101" spans="1:43" s="258" customFormat="1" ht="13.8" hidden="1">
      <c r="A101" s="265"/>
      <c r="B101" s="255"/>
      <c r="C101" s="206"/>
      <c r="D101" s="211">
        <v>2620</v>
      </c>
      <c r="E101" s="285"/>
      <c r="F101" s="281"/>
      <c r="G101" s="212"/>
      <c r="H101" s="286" t="e">
        <f t="shared" si="4"/>
        <v>#DIV/0!</v>
      </c>
      <c r="I101" s="238"/>
      <c r="J101" s="278"/>
      <c r="K101" s="238"/>
      <c r="L101" s="238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</row>
    <row r="102" spans="1:43" s="258" customFormat="1" ht="51.75" hidden="1" customHeight="1">
      <c r="A102" s="266" t="s">
        <v>140</v>
      </c>
      <c r="B102" s="287" t="s">
        <v>141</v>
      </c>
      <c r="C102" s="206">
        <v>250344</v>
      </c>
      <c r="D102" s="211" t="s">
        <v>78</v>
      </c>
      <c r="E102" s="285"/>
      <c r="F102" s="281">
        <f>F103</f>
        <v>0</v>
      </c>
      <c r="G102" s="281">
        <f>G103</f>
        <v>0</v>
      </c>
      <c r="H102" s="281" t="e">
        <f>H103</f>
        <v>#DIV/0!</v>
      </c>
      <c r="I102" s="238"/>
      <c r="J102" s="278"/>
      <c r="K102" s="238"/>
      <c r="L102" s="238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</row>
    <row r="103" spans="1:43" s="258" customFormat="1" ht="13.8" hidden="1">
      <c r="A103" s="265"/>
      <c r="B103" s="255"/>
      <c r="C103" s="206"/>
      <c r="D103" s="211">
        <v>2620</v>
      </c>
      <c r="E103" s="285"/>
      <c r="F103" s="281"/>
      <c r="G103" s="212"/>
      <c r="H103" s="286" t="e">
        <f t="shared" ref="H103:H111" si="5">G103/F103*100</f>
        <v>#DIV/0!</v>
      </c>
      <c r="I103" s="238"/>
      <c r="J103" s="278"/>
      <c r="K103" s="238"/>
      <c r="L103" s="238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</row>
    <row r="104" spans="1:43" s="258" customFormat="1" ht="13.8" hidden="1">
      <c r="A104" s="265"/>
      <c r="B104" s="255"/>
      <c r="C104" s="206"/>
      <c r="D104" s="211">
        <v>3220</v>
      </c>
      <c r="E104" s="283"/>
      <c r="F104" s="280"/>
      <c r="G104" s="212"/>
      <c r="H104" s="280" t="e">
        <f t="shared" si="5"/>
        <v>#DIV/0!</v>
      </c>
      <c r="I104" s="238"/>
      <c r="J104" s="278"/>
      <c r="K104" s="238"/>
      <c r="L104" s="238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</row>
    <row r="105" spans="1:43" s="258" customFormat="1" ht="13.8" hidden="1">
      <c r="A105" s="265"/>
      <c r="B105" s="255"/>
      <c r="C105" s="206"/>
      <c r="D105" s="211">
        <v>3220</v>
      </c>
      <c r="E105" s="283"/>
      <c r="F105" s="280"/>
      <c r="G105" s="212"/>
      <c r="H105" s="280" t="e">
        <f t="shared" si="5"/>
        <v>#DIV/0!</v>
      </c>
      <c r="I105" s="238"/>
      <c r="J105" s="278"/>
      <c r="K105" s="238"/>
      <c r="L105" s="238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</row>
    <row r="106" spans="1:43" s="258" customFormat="1" ht="13.8" hidden="1">
      <c r="A106" s="265"/>
      <c r="B106" s="255"/>
      <c r="C106" s="206"/>
      <c r="D106" s="211">
        <v>2620</v>
      </c>
      <c r="E106" s="283"/>
      <c r="F106" s="280"/>
      <c r="G106" s="212"/>
      <c r="H106" s="280" t="e">
        <f t="shared" si="5"/>
        <v>#DIV/0!</v>
      </c>
      <c r="I106" s="238"/>
      <c r="J106" s="278"/>
      <c r="K106" s="238"/>
      <c r="L106" s="238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</row>
    <row r="107" spans="1:43" s="258" customFormat="1" ht="13.8" hidden="1">
      <c r="A107" s="266" t="s">
        <v>140</v>
      </c>
      <c r="B107" s="255" t="s">
        <v>145</v>
      </c>
      <c r="C107" s="206" t="s">
        <v>146</v>
      </c>
      <c r="D107" s="211" t="s">
        <v>78</v>
      </c>
      <c r="E107" s="283">
        <f>E108</f>
        <v>0</v>
      </c>
      <c r="F107" s="283">
        <f>F108</f>
        <v>0</v>
      </c>
      <c r="G107" s="285">
        <f>G108</f>
        <v>0</v>
      </c>
      <c r="H107" s="283" t="e">
        <f t="shared" si="5"/>
        <v>#DIV/0!</v>
      </c>
      <c r="I107" s="238"/>
      <c r="J107" s="278"/>
      <c r="K107" s="238"/>
      <c r="L107" s="238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</row>
    <row r="108" spans="1:43" s="258" customFormat="1" ht="13.8" hidden="1">
      <c r="A108" s="265"/>
      <c r="B108" s="255"/>
      <c r="C108" s="206"/>
      <c r="D108" s="211">
        <v>2610</v>
      </c>
      <c r="E108" s="283"/>
      <c r="F108" s="280"/>
      <c r="G108" s="212"/>
      <c r="H108" s="283" t="e">
        <f t="shared" si="5"/>
        <v>#DIV/0!</v>
      </c>
      <c r="I108" s="238"/>
      <c r="J108" s="278"/>
      <c r="K108" s="238"/>
      <c r="L108" s="238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</row>
    <row r="109" spans="1:43" s="258" customFormat="1" ht="14.25" hidden="1" customHeight="1">
      <c r="A109" s="200"/>
      <c r="B109" s="289"/>
      <c r="C109" s="202"/>
      <c r="D109" s="211">
        <v>2210</v>
      </c>
      <c r="E109" s="283"/>
      <c r="F109" s="283"/>
      <c r="G109" s="285"/>
      <c r="H109" s="239" t="e">
        <f t="shared" si="5"/>
        <v>#DIV/0!</v>
      </c>
      <c r="J109" s="292"/>
      <c r="K109" s="288"/>
      <c r="L109" s="288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</row>
    <row r="110" spans="1:43" s="258" customFormat="1" ht="14.25" hidden="1" customHeight="1">
      <c r="A110" s="265"/>
      <c r="B110" s="248"/>
      <c r="C110" s="193"/>
      <c r="D110" s="211">
        <v>2240</v>
      </c>
      <c r="E110" s="283"/>
      <c r="F110" s="283"/>
      <c r="G110" s="212"/>
      <c r="H110" s="268" t="e">
        <f t="shared" si="5"/>
        <v>#DIV/0!</v>
      </c>
      <c r="I110" s="258" t="s">
        <v>67</v>
      </c>
      <c r="J110" s="292"/>
      <c r="K110" s="288"/>
      <c r="L110" s="288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</row>
    <row r="111" spans="1:43" s="258" customFormat="1" ht="14.25" hidden="1" customHeight="1">
      <c r="A111" s="276"/>
      <c r="B111" s="290"/>
      <c r="C111" s="291"/>
      <c r="D111" s="211">
        <v>3110</v>
      </c>
      <c r="E111" s="283"/>
      <c r="F111" s="283"/>
      <c r="G111" s="285"/>
      <c r="H111" s="239" t="e">
        <f t="shared" si="5"/>
        <v>#DIV/0!</v>
      </c>
      <c r="I111" s="258" t="s">
        <v>67</v>
      </c>
      <c r="J111" s="292"/>
      <c r="K111" s="288"/>
      <c r="L111" s="288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</row>
    <row r="112" spans="1:43" s="258" customFormat="1" ht="14.25" hidden="1" customHeight="1">
      <c r="A112" s="265"/>
      <c r="B112" s="248"/>
      <c r="C112" s="193"/>
      <c r="D112" s="160">
        <v>2110</v>
      </c>
      <c r="E112" s="277"/>
      <c r="F112" s="277"/>
      <c r="G112" s="277"/>
      <c r="H112" s="230"/>
      <c r="J112" s="292"/>
      <c r="K112" s="288"/>
      <c r="L112" s="288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</row>
    <row r="113" spans="1:43" ht="14.25" hidden="1" customHeight="1">
      <c r="A113" s="276"/>
      <c r="B113" s="290"/>
      <c r="C113" s="291"/>
      <c r="D113" s="160">
        <v>1134</v>
      </c>
      <c r="E113" s="277"/>
      <c r="F113" s="277"/>
      <c r="G113" s="277"/>
      <c r="H113" s="215" t="e">
        <f t="shared" ref="H113:H120" si="6">G113/F113*100</f>
        <v>#DIV/0!</v>
      </c>
      <c r="J113" s="293"/>
      <c r="K113" s="21"/>
      <c r="L113" s="21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</row>
    <row r="114" spans="1:43" ht="14.25" hidden="1" customHeight="1">
      <c r="A114" s="276"/>
      <c r="B114" s="290"/>
      <c r="C114" s="291"/>
      <c r="D114" s="160">
        <v>1134</v>
      </c>
      <c r="E114" s="277"/>
      <c r="F114" s="277"/>
      <c r="G114" s="277"/>
      <c r="H114" s="215" t="e">
        <f t="shared" si="6"/>
        <v>#DIV/0!</v>
      </c>
      <c r="J114" s="293"/>
      <c r="K114" s="21"/>
      <c r="L114" s="21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</row>
    <row r="115" spans="1:43" ht="14.25" hidden="1" customHeight="1">
      <c r="A115" s="200" t="s">
        <v>147</v>
      </c>
      <c r="B115" s="248" t="s">
        <v>148</v>
      </c>
      <c r="C115" s="206" t="s">
        <v>149</v>
      </c>
      <c r="D115" s="211" t="s">
        <v>78</v>
      </c>
      <c r="E115" s="285"/>
      <c r="F115" s="285">
        <f>F116+F117</f>
        <v>0</v>
      </c>
      <c r="G115" s="285">
        <f>G116+G117</f>
        <v>0</v>
      </c>
      <c r="H115" s="213" t="e">
        <f t="shared" si="6"/>
        <v>#DIV/0!</v>
      </c>
      <c r="I115" s="258"/>
      <c r="J115" s="293"/>
      <c r="K115" s="21"/>
      <c r="L115" s="21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</row>
    <row r="116" spans="1:43" ht="14.25" hidden="1" customHeight="1">
      <c r="A116" s="276"/>
      <c r="B116" s="248"/>
      <c r="C116" s="193"/>
      <c r="D116" s="211">
        <v>2240</v>
      </c>
      <c r="E116" s="285"/>
      <c r="F116" s="285"/>
      <c r="G116" s="285"/>
      <c r="H116" s="213" t="e">
        <f t="shared" si="6"/>
        <v>#DIV/0!</v>
      </c>
      <c r="I116" s="258"/>
      <c r="J116" s="293"/>
      <c r="K116" s="21"/>
      <c r="L116" s="21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</row>
    <row r="117" spans="1:43" ht="14.25" hidden="1" customHeight="1">
      <c r="A117" s="276"/>
      <c r="B117" s="248"/>
      <c r="C117" s="193"/>
      <c r="D117" s="211">
        <v>2730</v>
      </c>
      <c r="E117" s="285"/>
      <c r="F117" s="285"/>
      <c r="G117" s="285"/>
      <c r="H117" s="213" t="e">
        <f t="shared" si="6"/>
        <v>#DIV/0!</v>
      </c>
      <c r="I117" s="258"/>
      <c r="J117" s="293"/>
      <c r="K117" s="21"/>
      <c r="L117" s="21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</row>
    <row r="118" spans="1:43" ht="14.25" hidden="1" customHeight="1">
      <c r="A118" s="209" t="s">
        <v>150</v>
      </c>
      <c r="B118" s="252" t="s">
        <v>151</v>
      </c>
      <c r="C118" s="206">
        <v>1011220</v>
      </c>
      <c r="D118" s="211" t="s">
        <v>78</v>
      </c>
      <c r="E118" s="285"/>
      <c r="F118" s="283">
        <f>F119+F120</f>
        <v>0</v>
      </c>
      <c r="G118" s="285">
        <f>G119+G120</f>
        <v>0</v>
      </c>
      <c r="H118" s="213" t="e">
        <f t="shared" si="6"/>
        <v>#DIV/0!</v>
      </c>
      <c r="I118" s="258"/>
      <c r="J118" s="293"/>
      <c r="K118" s="21"/>
      <c r="L118" s="21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</row>
    <row r="119" spans="1:43" ht="15.75" hidden="1" customHeight="1">
      <c r="A119" s="265"/>
      <c r="B119" s="248"/>
      <c r="C119" s="206"/>
      <c r="D119" s="211">
        <v>2240</v>
      </c>
      <c r="E119" s="285"/>
      <c r="F119" s="283"/>
      <c r="G119" s="285"/>
      <c r="H119" s="239" t="e">
        <f t="shared" si="6"/>
        <v>#DIV/0!</v>
      </c>
      <c r="I119" s="258"/>
      <c r="J119" s="292"/>
      <c r="K119" s="21"/>
      <c r="L119" s="21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</row>
    <row r="120" spans="1:43" ht="18" hidden="1" customHeight="1">
      <c r="A120" s="265"/>
      <c r="B120" s="248"/>
      <c r="C120" s="206"/>
      <c r="D120" s="211">
        <v>3110</v>
      </c>
      <c r="E120" s="285"/>
      <c r="F120" s="283"/>
      <c r="G120" s="285"/>
      <c r="H120" s="213" t="e">
        <f t="shared" si="6"/>
        <v>#DIV/0!</v>
      </c>
      <c r="I120" s="258"/>
      <c r="J120" s="292"/>
      <c r="K120" s="21"/>
      <c r="L120" s="21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</row>
    <row r="121" spans="1:43" ht="13.8" hidden="1">
      <c r="A121" s="200"/>
      <c r="B121" s="201"/>
      <c r="C121" s="202"/>
      <c r="D121" s="160">
        <v>1132</v>
      </c>
      <c r="E121" s="204"/>
      <c r="F121" s="204"/>
      <c r="G121" s="204"/>
      <c r="H121" s="215" t="e">
        <f>G121/F121*100</f>
        <v>#DIV/0!</v>
      </c>
      <c r="J121" s="294"/>
      <c r="K121" s="199"/>
      <c r="L121" s="199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</row>
    <row r="122" spans="1:43" s="258" customFormat="1" ht="14.25" hidden="1" customHeight="1">
      <c r="A122" s="200"/>
      <c r="B122" s="201"/>
      <c r="C122" s="202"/>
      <c r="D122" s="211">
        <v>2210</v>
      </c>
      <c r="E122" s="212"/>
      <c r="F122" s="212"/>
      <c r="G122" s="263"/>
      <c r="H122" s="213" t="e">
        <f>G122/F122*100</f>
        <v>#DIV/0!</v>
      </c>
      <c r="I122" s="258" t="s">
        <v>67</v>
      </c>
      <c r="J122" s="278"/>
      <c r="K122" s="238"/>
      <c r="L122" s="238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</row>
    <row r="123" spans="1:43" s="258" customFormat="1" ht="16.5" hidden="1" customHeight="1">
      <c r="A123" s="200"/>
      <c r="B123" s="201"/>
      <c r="C123" s="202"/>
      <c r="D123" s="160">
        <v>2220</v>
      </c>
      <c r="E123" s="212"/>
      <c r="F123" s="256"/>
      <c r="G123" s="263"/>
      <c r="H123" s="230"/>
      <c r="J123" s="278">
        <v>-200000</v>
      </c>
      <c r="K123" s="238"/>
      <c r="L123" s="238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</row>
    <row r="124" spans="1:43" s="258" customFormat="1" ht="21.75" hidden="1" customHeight="1">
      <c r="A124" s="209"/>
      <c r="B124" s="210"/>
      <c r="C124" s="206"/>
      <c r="D124" s="211"/>
      <c r="E124" s="256"/>
      <c r="F124" s="256"/>
      <c r="G124" s="263"/>
      <c r="H124" s="213" t="e">
        <f t="shared" ref="H124:H138" si="7">G124/F124*100</f>
        <v>#DIV/0!</v>
      </c>
      <c r="I124" s="197"/>
      <c r="J124" s="278"/>
      <c r="K124" s="238"/>
      <c r="L124" s="238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</row>
    <row r="125" spans="1:43" s="258" customFormat="1" ht="36.75" hidden="1" customHeight="1">
      <c r="A125" s="209" t="s">
        <v>152</v>
      </c>
      <c r="B125" s="210" t="s">
        <v>153</v>
      </c>
      <c r="C125" s="206" t="s">
        <v>154</v>
      </c>
      <c r="D125" s="211" t="s">
        <v>78</v>
      </c>
      <c r="E125" s="256">
        <f>SUM(E126)</f>
        <v>0</v>
      </c>
      <c r="F125" s="256">
        <f>SUM(F126)</f>
        <v>0</v>
      </c>
      <c r="G125" s="212">
        <f>SUM(G126)</f>
        <v>0</v>
      </c>
      <c r="H125" s="213" t="e">
        <f t="shared" si="7"/>
        <v>#DIV/0!</v>
      </c>
      <c r="I125" s="197" t="s">
        <v>67</v>
      </c>
      <c r="J125" s="278"/>
      <c r="K125" s="238"/>
      <c r="L125" s="238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</row>
    <row r="126" spans="1:43" s="258" customFormat="1" ht="14.25" hidden="1" customHeight="1">
      <c r="A126" s="200"/>
      <c r="B126" s="201"/>
      <c r="C126" s="206"/>
      <c r="D126" s="211">
        <v>2220</v>
      </c>
      <c r="E126" s="256"/>
      <c r="F126" s="256"/>
      <c r="G126" s="263"/>
      <c r="H126" s="213" t="e">
        <f t="shared" si="7"/>
        <v>#DIV/0!</v>
      </c>
      <c r="I126" s="197" t="s">
        <v>67</v>
      </c>
      <c r="J126" s="278"/>
      <c r="K126" s="238"/>
      <c r="L126" s="238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</row>
    <row r="127" spans="1:43" ht="14.25" hidden="1" customHeight="1">
      <c r="A127" s="276"/>
      <c r="B127" s="217" t="s">
        <v>155</v>
      </c>
      <c r="C127" s="218"/>
      <c r="D127" s="219" t="s">
        <v>78</v>
      </c>
      <c r="E127" s="295" t="e">
        <f>SUM(E128:E132)</f>
        <v>#REF!</v>
      </c>
      <c r="F127" s="295" t="e">
        <f>SUM(F128:F132)</f>
        <v>#REF!</v>
      </c>
      <c r="G127" s="295" t="e">
        <f>SUM(G128:G132)</f>
        <v>#REF!</v>
      </c>
      <c r="H127" s="273" t="e">
        <f t="shared" si="7"/>
        <v>#REF!</v>
      </c>
      <c r="I127" s="296"/>
      <c r="J127" t="s">
        <v>67</v>
      </c>
      <c r="K127" s="21"/>
      <c r="L127" s="21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</row>
    <row r="128" spans="1:43" ht="14.25" hidden="1" customHeight="1">
      <c r="A128" s="276"/>
      <c r="B128" s="217"/>
      <c r="C128" s="218"/>
      <c r="D128" s="218">
        <v>1131</v>
      </c>
      <c r="E128" s="297" t="e">
        <f>#REF!+E122</f>
        <v>#REF!</v>
      </c>
      <c r="F128" s="297" t="e">
        <f>#REF!+F122</f>
        <v>#REF!</v>
      </c>
      <c r="G128" s="297" t="e">
        <f>#REF!+G122</f>
        <v>#REF!</v>
      </c>
      <c r="H128" s="273" t="e">
        <f t="shared" si="7"/>
        <v>#REF!</v>
      </c>
      <c r="I128" s="296"/>
      <c r="J128"/>
      <c r="K128" s="21"/>
      <c r="L128" s="21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</row>
    <row r="129" spans="1:43" s="4" customFormat="1" ht="14.25" hidden="1" customHeight="1">
      <c r="A129" s="276"/>
      <c r="B129" s="298"/>
      <c r="C129" s="299"/>
      <c r="D129" s="218">
        <v>1132</v>
      </c>
      <c r="E129" s="297" t="e">
        <f>#REF!+#REF!+#REF!+E121+E126+#REF!+#REF!</f>
        <v>#REF!</v>
      </c>
      <c r="F129" s="297" t="e">
        <f>#REF!+#REF!+#REF!+F121+F126+#REF!+#REF!</f>
        <v>#REF!</v>
      </c>
      <c r="G129" s="297" t="e">
        <f>#REF!+#REF!+#REF!+G121+G126+#REF!+#REF!</f>
        <v>#REF!</v>
      </c>
      <c r="H129" s="273" t="e">
        <f t="shared" si="7"/>
        <v>#REF!</v>
      </c>
      <c r="I129" s="300"/>
      <c r="J129" s="4" t="s">
        <v>67</v>
      </c>
      <c r="K129" s="21"/>
      <c r="L129" s="21"/>
    </row>
    <row r="130" spans="1:43" s="4" customFormat="1" ht="14.25" hidden="1" customHeight="1">
      <c r="A130" s="276"/>
      <c r="B130" s="298"/>
      <c r="C130" s="299"/>
      <c r="D130" s="218">
        <v>1134</v>
      </c>
      <c r="E130" s="297" t="e">
        <f>#REF!</f>
        <v>#REF!</v>
      </c>
      <c r="F130" s="297" t="e">
        <f>#REF!</f>
        <v>#REF!</v>
      </c>
      <c r="G130" s="297" t="e">
        <f>#REF!</f>
        <v>#REF!</v>
      </c>
      <c r="H130" s="273" t="e">
        <f t="shared" si="7"/>
        <v>#REF!</v>
      </c>
      <c r="I130" s="300"/>
      <c r="K130" s="21"/>
      <c r="L130" s="21"/>
    </row>
    <row r="131" spans="1:43" s="4" customFormat="1" ht="14.25" hidden="1" customHeight="1">
      <c r="A131" s="276"/>
      <c r="B131" s="298"/>
      <c r="C131" s="299"/>
      <c r="D131" s="218">
        <v>1343</v>
      </c>
      <c r="E131" s="297" t="e">
        <f>#REF!</f>
        <v>#REF!</v>
      </c>
      <c r="F131" s="297" t="e">
        <f>#REF!</f>
        <v>#REF!</v>
      </c>
      <c r="G131" s="297" t="e">
        <f>#REF!</f>
        <v>#REF!</v>
      </c>
      <c r="H131" s="273" t="e">
        <f t="shared" si="7"/>
        <v>#REF!</v>
      </c>
      <c r="I131" s="300"/>
      <c r="K131" s="21"/>
      <c r="L131" s="21"/>
    </row>
    <row r="132" spans="1:43" s="4" customFormat="1" ht="14.25" hidden="1" customHeight="1">
      <c r="A132" s="276"/>
      <c r="B132" s="298"/>
      <c r="C132" s="299"/>
      <c r="D132" s="218">
        <v>2110</v>
      </c>
      <c r="E132" s="297" t="e">
        <f>#REF!+#REF!+#REF!</f>
        <v>#REF!</v>
      </c>
      <c r="F132" s="297" t="e">
        <f>#REF!+#REF!+#REF!</f>
        <v>#REF!</v>
      </c>
      <c r="G132" s="297" t="e">
        <f>#REF!+#REF!+#REF!</f>
        <v>#REF!</v>
      </c>
      <c r="H132" s="273" t="e">
        <f t="shared" si="7"/>
        <v>#REF!</v>
      </c>
      <c r="I132" s="300"/>
      <c r="K132" s="21"/>
      <c r="L132" s="21"/>
    </row>
    <row r="133" spans="1:43" s="258" customFormat="1" ht="14.25" hidden="1" customHeight="1">
      <c r="A133" s="200" t="s">
        <v>156</v>
      </c>
      <c r="B133" s="301" t="s">
        <v>157</v>
      </c>
      <c r="C133" s="202" t="s">
        <v>158</v>
      </c>
      <c r="D133" s="160" t="s">
        <v>78</v>
      </c>
      <c r="E133" s="204">
        <f>SUM(E134)</f>
        <v>0</v>
      </c>
      <c r="F133" s="204">
        <f>SUM(F134)</f>
        <v>0</v>
      </c>
      <c r="G133" s="204">
        <f>SUM(G134)</f>
        <v>0</v>
      </c>
      <c r="H133" s="230" t="e">
        <f t="shared" si="7"/>
        <v>#DIV/0!</v>
      </c>
      <c r="I133" s="258" t="s">
        <v>67</v>
      </c>
      <c r="J133" s="278"/>
      <c r="K133" s="238"/>
      <c r="L133" s="238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</row>
    <row r="134" spans="1:43" s="258" customFormat="1" ht="14.25" hidden="1" customHeight="1">
      <c r="A134" s="200"/>
      <c r="B134" s="301"/>
      <c r="C134" s="202"/>
      <c r="D134" s="160">
        <v>1132</v>
      </c>
      <c r="E134" s="204"/>
      <c r="F134" s="204"/>
      <c r="G134" s="270"/>
      <c r="H134" s="230" t="e">
        <f t="shared" si="7"/>
        <v>#DIV/0!</v>
      </c>
      <c r="I134" s="258" t="s">
        <v>67</v>
      </c>
      <c r="J134" s="278"/>
      <c r="K134" s="238"/>
      <c r="L134" s="238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</row>
    <row r="135" spans="1:43" s="258" customFormat="1" ht="13.8" hidden="1">
      <c r="A135" s="209" t="s">
        <v>159</v>
      </c>
      <c r="B135" s="302" t="s">
        <v>160</v>
      </c>
      <c r="C135" s="206" t="s">
        <v>262</v>
      </c>
      <c r="D135" s="211" t="s">
        <v>78</v>
      </c>
      <c r="E135" s="256">
        <f>SUM(E136)</f>
        <v>0</v>
      </c>
      <c r="F135" s="256">
        <f>SUM(F136)</f>
        <v>0</v>
      </c>
      <c r="G135" s="212">
        <f>SUM(G136)</f>
        <v>0</v>
      </c>
      <c r="H135" s="213" t="e">
        <f t="shared" si="7"/>
        <v>#DIV/0!</v>
      </c>
      <c r="I135" s="197" t="s">
        <v>67</v>
      </c>
      <c r="J135" s="278"/>
      <c r="K135" s="238"/>
      <c r="L135" s="238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</row>
    <row r="136" spans="1:43" s="258" customFormat="1" ht="14.25" hidden="1" customHeight="1">
      <c r="A136" s="209"/>
      <c r="B136" s="210"/>
      <c r="C136" s="206"/>
      <c r="D136" s="211">
        <v>2220</v>
      </c>
      <c r="E136" s="256"/>
      <c r="F136" s="256"/>
      <c r="G136" s="263"/>
      <c r="H136" s="213" t="e">
        <f t="shared" si="7"/>
        <v>#DIV/0!</v>
      </c>
      <c r="I136" s="197" t="s">
        <v>67</v>
      </c>
      <c r="J136" s="278"/>
      <c r="K136" s="238"/>
      <c r="L136" s="238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</row>
    <row r="137" spans="1:43" s="258" customFormat="1" ht="13.8" hidden="1">
      <c r="A137" s="209"/>
      <c r="B137" s="210"/>
      <c r="C137" s="303"/>
      <c r="D137" s="211">
        <v>2210</v>
      </c>
      <c r="E137" s="256"/>
      <c r="F137" s="256"/>
      <c r="G137" s="212"/>
      <c r="H137" s="239" t="e">
        <f t="shared" si="7"/>
        <v>#DIV/0!</v>
      </c>
      <c r="I137" s="197"/>
      <c r="J137" s="278"/>
      <c r="K137" s="238"/>
      <c r="L137" s="238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</row>
    <row r="138" spans="1:43" s="258" customFormat="1" ht="14.25" hidden="1" customHeight="1">
      <c r="A138" s="209"/>
      <c r="B138" s="248"/>
      <c r="C138" s="193"/>
      <c r="D138" s="211">
        <v>2240</v>
      </c>
      <c r="E138" s="256"/>
      <c r="F138" s="256"/>
      <c r="G138" s="212"/>
      <c r="H138" s="213" t="e">
        <f t="shared" si="7"/>
        <v>#DIV/0!</v>
      </c>
      <c r="I138" s="197" t="s">
        <v>67</v>
      </c>
      <c r="J138" s="278"/>
      <c r="K138" s="238"/>
      <c r="L138" s="238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</row>
    <row r="139" spans="1:43" ht="14.25" hidden="1" customHeight="1">
      <c r="A139" s="276"/>
      <c r="B139" s="217" t="s">
        <v>161</v>
      </c>
      <c r="C139" s="218"/>
      <c r="D139" s="219" t="s">
        <v>78</v>
      </c>
      <c r="E139" s="295" t="e">
        <f>SUM(E140:E142)</f>
        <v>#REF!</v>
      </c>
      <c r="F139" s="295" t="e">
        <f>SUM(F140:F142)</f>
        <v>#REF!</v>
      </c>
      <c r="G139" s="295" t="e">
        <f>SUM(G140:G142)</f>
        <v>#REF!</v>
      </c>
      <c r="H139" s="305"/>
      <c r="I139" s="296"/>
      <c r="J139" t="s">
        <v>67</v>
      </c>
      <c r="K139" s="21"/>
      <c r="L139" s="21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</row>
    <row r="140" spans="1:43" s="4" customFormat="1" ht="14.25" hidden="1" customHeight="1">
      <c r="A140" s="276"/>
      <c r="B140" s="298"/>
      <c r="C140" s="299"/>
      <c r="D140" s="218">
        <v>1131</v>
      </c>
      <c r="E140" s="297" t="e">
        <f>#REF!</f>
        <v>#REF!</v>
      </c>
      <c r="F140" s="297" t="e">
        <f>#REF!</f>
        <v>#REF!</v>
      </c>
      <c r="G140" s="297" t="e">
        <f>#REF!</f>
        <v>#REF!</v>
      </c>
      <c r="H140" s="306"/>
      <c r="I140" s="300"/>
      <c r="J140" s="4" t="s">
        <v>67</v>
      </c>
      <c r="K140" s="21"/>
      <c r="L140" s="21"/>
    </row>
    <row r="141" spans="1:43" s="4" customFormat="1" ht="14.25" hidden="1" customHeight="1">
      <c r="A141" s="276"/>
      <c r="B141" s="298"/>
      <c r="C141" s="299"/>
      <c r="D141" s="218">
        <v>1134</v>
      </c>
      <c r="E141" s="297" t="e">
        <f>E138+#REF!+#REF!</f>
        <v>#REF!</v>
      </c>
      <c r="F141" s="297" t="e">
        <f>F138+#REF!+#REF!</f>
        <v>#REF!</v>
      </c>
      <c r="G141" s="297" t="e">
        <f>G138+#REF!+#REF!</f>
        <v>#REF!</v>
      </c>
      <c r="H141" s="306"/>
      <c r="I141" s="300"/>
      <c r="J141" s="4" t="s">
        <v>67</v>
      </c>
      <c r="K141" s="21"/>
      <c r="L141" s="21"/>
    </row>
    <row r="142" spans="1:43" s="4" customFormat="1" ht="14.25" hidden="1" customHeight="1">
      <c r="A142" s="276"/>
      <c r="B142" s="298"/>
      <c r="C142" s="299"/>
      <c r="D142" s="218">
        <v>1343</v>
      </c>
      <c r="E142" s="297" t="e">
        <f>#REF!+#REF!+#REF!+#REF!</f>
        <v>#REF!</v>
      </c>
      <c r="F142" s="297" t="e">
        <f>#REF!+#REF!+#REF!+#REF!</f>
        <v>#REF!</v>
      </c>
      <c r="G142" s="297" t="e">
        <f>#REF!+#REF!+#REF!+#REF!</f>
        <v>#REF!</v>
      </c>
      <c r="H142" s="306"/>
      <c r="I142" s="300"/>
      <c r="J142" s="4" t="s">
        <v>67</v>
      </c>
      <c r="K142" s="21"/>
      <c r="L142" s="21"/>
    </row>
    <row r="143" spans="1:43" s="4" customFormat="1" ht="18" hidden="1" customHeight="1">
      <c r="A143" s="265"/>
      <c r="B143" s="311"/>
      <c r="C143" s="312"/>
      <c r="D143" s="235">
        <v>3220</v>
      </c>
      <c r="E143" s="313"/>
      <c r="F143" s="313"/>
      <c r="G143" s="314"/>
      <c r="H143" s="315" t="e">
        <f>G143/F143*100</f>
        <v>#DIV/0!</v>
      </c>
      <c r="I143" s="310"/>
      <c r="J143" s="161"/>
      <c r="K143" s="21"/>
      <c r="L143" s="21"/>
    </row>
    <row r="144" spans="1:43" s="4" customFormat="1" ht="14.25" hidden="1" customHeight="1">
      <c r="A144" s="308"/>
      <c r="B144" s="247" t="s">
        <v>162</v>
      </c>
      <c r="C144" s="193"/>
      <c r="D144" s="316" t="s">
        <v>76</v>
      </c>
      <c r="E144" s="313"/>
      <c r="F144" s="317">
        <f>F145</f>
        <v>0</v>
      </c>
      <c r="G144" s="318">
        <f>G145</f>
        <v>0</v>
      </c>
      <c r="H144" s="319" t="e">
        <f>G144/F144*100</f>
        <v>#DIV/0!</v>
      </c>
      <c r="I144" s="307"/>
      <c r="K144" s="21"/>
      <c r="L144" s="21"/>
    </row>
    <row r="145" spans="1:43" s="4" customFormat="1" ht="14.25" hidden="1" customHeight="1">
      <c r="A145" s="200" t="s">
        <v>163</v>
      </c>
      <c r="B145" s="308" t="s">
        <v>164</v>
      </c>
      <c r="C145" s="303">
        <v>110502</v>
      </c>
      <c r="D145" s="211" t="s">
        <v>78</v>
      </c>
      <c r="E145" s="313"/>
      <c r="F145" s="313">
        <f>F146</f>
        <v>0</v>
      </c>
      <c r="G145" s="314">
        <f>G146</f>
        <v>0</v>
      </c>
      <c r="H145" s="319" t="e">
        <f>G145/F145*100</f>
        <v>#DIV/0!</v>
      </c>
      <c r="I145" s="307"/>
      <c r="K145" s="21"/>
      <c r="L145" s="21"/>
    </row>
    <row r="146" spans="1:43" s="4" customFormat="1" ht="14.25" hidden="1" customHeight="1">
      <c r="A146" s="276"/>
      <c r="B146" s="308"/>
      <c r="C146" s="312"/>
      <c r="D146" s="235">
        <v>2240</v>
      </c>
      <c r="E146" s="313"/>
      <c r="F146" s="313"/>
      <c r="G146" s="314"/>
      <c r="H146" s="319" t="e">
        <f>G146/F146*100</f>
        <v>#DIV/0!</v>
      </c>
      <c r="I146" s="307"/>
      <c r="K146" s="21"/>
      <c r="L146" s="21"/>
    </row>
    <row r="147" spans="1:43" s="258" customFormat="1" ht="14.25" hidden="1" customHeight="1">
      <c r="A147" s="200"/>
      <c r="B147" s="320" t="s">
        <v>165</v>
      </c>
      <c r="C147" s="202"/>
      <c r="D147" s="2" t="s">
        <v>76</v>
      </c>
      <c r="E147" s="195">
        <f>E148</f>
        <v>0</v>
      </c>
      <c r="F147" s="195">
        <f>F148</f>
        <v>0</v>
      </c>
      <c r="G147" s="195">
        <f>G148</f>
        <v>0</v>
      </c>
      <c r="H147" s="195" t="e">
        <f>H148</f>
        <v>#DIV/0!</v>
      </c>
      <c r="I147" s="258" t="s">
        <v>67</v>
      </c>
      <c r="J147" s="278"/>
      <c r="K147" s="238"/>
      <c r="L147" s="238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</row>
    <row r="148" spans="1:43" s="258" customFormat="1" ht="38.25" hidden="1" customHeight="1">
      <c r="A148" s="200" t="s">
        <v>166</v>
      </c>
      <c r="B148" s="201" t="s">
        <v>167</v>
      </c>
      <c r="C148" s="202">
        <v>160903</v>
      </c>
      <c r="D148" s="160" t="s">
        <v>78</v>
      </c>
      <c r="E148" s="204">
        <f>SUBTOTAL(9,E149)</f>
        <v>0</v>
      </c>
      <c r="F148" s="204">
        <f>SUBTOTAL(9,F149)</f>
        <v>0</v>
      </c>
      <c r="G148" s="204">
        <f>SUBTOTAL(9,G149)</f>
        <v>0</v>
      </c>
      <c r="H148" s="321" t="e">
        <f>G148/F148*100</f>
        <v>#DIV/0!</v>
      </c>
      <c r="I148" s="258" t="s">
        <v>67</v>
      </c>
      <c r="J148" s="278"/>
      <c r="K148" s="238"/>
      <c r="L148" s="238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</row>
    <row r="149" spans="1:43" s="258" customFormat="1" ht="14.25" hidden="1" customHeight="1">
      <c r="A149" s="200"/>
      <c r="B149" s="290"/>
      <c r="C149" s="202"/>
      <c r="D149" s="160">
        <v>2281</v>
      </c>
      <c r="E149" s="204"/>
      <c r="F149" s="204"/>
      <c r="G149" s="204"/>
      <c r="H149" s="321" t="e">
        <f>G149/F149*100</f>
        <v>#DIV/0!</v>
      </c>
      <c r="I149" s="258" t="s">
        <v>67</v>
      </c>
      <c r="J149" s="278"/>
      <c r="K149" s="238"/>
      <c r="L149" s="238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</row>
    <row r="150" spans="1:43" s="258" customFormat="1" ht="14.25" hidden="1" customHeight="1">
      <c r="A150" s="246"/>
      <c r="B150" s="322"/>
      <c r="C150" s="206"/>
      <c r="D150" s="211">
        <v>3142</v>
      </c>
      <c r="E150" s="256"/>
      <c r="F150" s="256"/>
      <c r="G150" s="212"/>
      <c r="H150" s="259" t="e">
        <f t="shared" ref="H150:H157" si="8">G150/F150*100</f>
        <v>#DIV/0!</v>
      </c>
      <c r="J150" s="278"/>
      <c r="K150" s="238"/>
      <c r="L150" s="238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</row>
    <row r="151" spans="1:43" s="258" customFormat="1" ht="14.25" hidden="1" customHeight="1">
      <c r="A151" s="191"/>
      <c r="B151" s="323"/>
      <c r="C151" s="206"/>
      <c r="D151" s="211">
        <v>2281</v>
      </c>
      <c r="E151" s="256"/>
      <c r="F151" s="256"/>
      <c r="G151" s="212"/>
      <c r="H151" s="259" t="e">
        <f t="shared" si="8"/>
        <v>#DIV/0!</v>
      </c>
      <c r="J151" s="278"/>
      <c r="K151" s="238"/>
      <c r="L151" s="238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</row>
    <row r="152" spans="1:43" s="258" customFormat="1" ht="33" hidden="1" customHeight="1">
      <c r="A152" s="209" t="s">
        <v>168</v>
      </c>
      <c r="B152" s="255" t="s">
        <v>169</v>
      </c>
      <c r="C152" s="206">
        <v>5317330</v>
      </c>
      <c r="D152" s="211" t="s">
        <v>78</v>
      </c>
      <c r="E152" s="256"/>
      <c r="F152" s="256">
        <f>F153</f>
        <v>0</v>
      </c>
      <c r="G152" s="212">
        <f>G153</f>
        <v>0</v>
      </c>
      <c r="H152" s="324" t="e">
        <f t="shared" si="8"/>
        <v>#DIV/0!</v>
      </c>
      <c r="J152" s="278"/>
      <c r="K152" s="238"/>
      <c r="L152" s="238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</row>
    <row r="153" spans="1:43" s="258" customFormat="1" ht="14.25" hidden="1" customHeight="1">
      <c r="A153" s="209"/>
      <c r="B153" s="248"/>
      <c r="C153" s="206"/>
      <c r="D153" s="211">
        <v>2240</v>
      </c>
      <c r="E153" s="256"/>
      <c r="F153" s="256"/>
      <c r="G153" s="212"/>
      <c r="H153" s="324" t="e">
        <f t="shared" si="8"/>
        <v>#DIV/0!</v>
      </c>
      <c r="J153" s="278"/>
      <c r="K153" s="238"/>
      <c r="L153" s="238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</row>
    <row r="154" spans="1:43" s="258" customFormat="1" ht="14.25" hidden="1" customHeight="1">
      <c r="A154" s="209"/>
      <c r="B154" s="311"/>
      <c r="C154" s="312"/>
      <c r="D154" s="235">
        <v>3220</v>
      </c>
      <c r="E154" s="256"/>
      <c r="F154" s="256"/>
      <c r="G154" s="212"/>
      <c r="H154" s="324" t="e">
        <f t="shared" si="8"/>
        <v>#DIV/0!</v>
      </c>
      <c r="J154" s="278"/>
      <c r="K154" s="238"/>
      <c r="L154" s="238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</row>
    <row r="155" spans="1:43" s="258" customFormat="1" ht="14.25" hidden="1" customHeight="1">
      <c r="A155" s="200"/>
      <c r="B155" s="308"/>
      <c r="C155" s="309"/>
      <c r="D155" s="228">
        <v>3220</v>
      </c>
      <c r="E155" s="203"/>
      <c r="F155" s="203"/>
      <c r="G155" s="204"/>
      <c r="H155" s="205" t="e">
        <f t="shared" si="8"/>
        <v>#DIV/0!</v>
      </c>
      <c r="J155" s="278"/>
      <c r="K155" s="238"/>
      <c r="L155" s="238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</row>
    <row r="156" spans="1:43" s="258" customFormat="1" ht="14.25" hidden="1" customHeight="1">
      <c r="A156" s="200"/>
      <c r="B156" s="308"/>
      <c r="C156" s="309"/>
      <c r="D156" s="228">
        <v>3220</v>
      </c>
      <c r="E156" s="256"/>
      <c r="F156" s="256"/>
      <c r="G156" s="212"/>
      <c r="H156" s="257" t="e">
        <f t="shared" si="8"/>
        <v>#DIV/0!</v>
      </c>
      <c r="J156" s="278"/>
      <c r="K156" s="238"/>
      <c r="L156" s="238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</row>
    <row r="157" spans="1:43" ht="17.25" customHeight="1">
      <c r="A157" s="429" t="s">
        <v>78</v>
      </c>
      <c r="B157" s="429"/>
      <c r="C157" s="325"/>
      <c r="D157" s="326"/>
      <c r="E157" s="194">
        <f>E19</f>
        <v>20000</v>
      </c>
      <c r="F157" s="434">
        <f>F19</f>
        <v>20000</v>
      </c>
      <c r="G157" s="195">
        <f>G19</f>
        <v>20000</v>
      </c>
      <c r="H157" s="196">
        <f t="shared" si="8"/>
        <v>100</v>
      </c>
      <c r="I157" s="197"/>
    </row>
    <row r="158" spans="1:43" hidden="1">
      <c r="A158" s="173"/>
      <c r="B158" s="5"/>
      <c r="C158" s="173"/>
      <c r="D158" s="5"/>
      <c r="H158" s="164"/>
      <c r="J158"/>
    </row>
    <row r="159" spans="1:43" hidden="1">
      <c r="A159" s="173"/>
      <c r="B159" s="5"/>
      <c r="C159" s="173"/>
      <c r="D159" s="5"/>
      <c r="H159" s="164"/>
      <c r="J159"/>
    </row>
    <row r="160" spans="1:43" hidden="1">
      <c r="A160" s="173"/>
      <c r="B160" s="5"/>
      <c r="C160" s="173"/>
      <c r="D160" s="5"/>
      <c r="H160" s="164"/>
      <c r="J160"/>
    </row>
    <row r="161" spans="1:16" hidden="1">
      <c r="A161" s="173"/>
      <c r="B161" s="5"/>
      <c r="C161" s="173"/>
      <c r="D161" s="5"/>
      <c r="H161" s="164"/>
      <c r="J161"/>
    </row>
    <row r="162" spans="1:16" hidden="1">
      <c r="A162" s="173"/>
      <c r="B162" s="5"/>
      <c r="C162" s="173"/>
      <c r="D162" s="5"/>
      <c r="H162" s="164"/>
      <c r="J162"/>
    </row>
    <row r="163" spans="1:16" hidden="1">
      <c r="A163" s="173"/>
      <c r="B163" s="5"/>
      <c r="C163" s="173"/>
      <c r="D163" s="5"/>
      <c r="H163" s="164"/>
      <c r="J163"/>
    </row>
    <row r="164" spans="1:16" hidden="1">
      <c r="A164" s="173"/>
      <c r="B164" s="5"/>
      <c r="C164" s="173"/>
      <c r="D164" s="5"/>
      <c r="H164" s="164"/>
      <c r="J164"/>
    </row>
    <row r="165" spans="1:16" hidden="1">
      <c r="A165" s="173"/>
      <c r="B165" s="5"/>
      <c r="C165" s="173"/>
      <c r="D165" s="5"/>
      <c r="H165" s="164"/>
      <c r="J165"/>
    </row>
    <row r="166" spans="1:16" hidden="1">
      <c r="A166" s="173"/>
      <c r="B166" s="5"/>
      <c r="C166" s="173"/>
      <c r="D166" s="5"/>
      <c r="H166" s="164"/>
      <c r="J166"/>
    </row>
    <row r="167" spans="1:16" hidden="1">
      <c r="A167" s="173"/>
      <c r="B167" s="5"/>
      <c r="C167" s="173"/>
      <c r="D167" s="5"/>
      <c r="H167" s="164"/>
      <c r="J167"/>
    </row>
    <row r="168" spans="1:16" hidden="1">
      <c r="A168" s="173"/>
      <c r="B168" s="5"/>
      <c r="C168" s="173"/>
      <c r="D168" s="5"/>
      <c r="H168" s="164"/>
      <c r="J168"/>
    </row>
    <row r="169" spans="1:16" ht="12.75" customHeight="1">
      <c r="A169" s="173"/>
      <c r="C169" s="173"/>
      <c r="D169" s="327"/>
      <c r="E169" s="328"/>
      <c r="F169" s="328"/>
      <c r="G169" s="328"/>
      <c r="H169" s="328"/>
    </row>
    <row r="170" spans="1:16" ht="22.5" customHeight="1">
      <c r="A170" s="27" t="s">
        <v>442</v>
      </c>
      <c r="B170" s="55"/>
      <c r="C170" s="42"/>
      <c r="D170" s="42"/>
      <c r="E170" s="42"/>
      <c r="F170" s="42"/>
      <c r="G170" s="406" t="s">
        <v>441</v>
      </c>
      <c r="H170" s="406"/>
      <c r="I170" s="33"/>
      <c r="J170" s="33"/>
      <c r="K170" s="33"/>
      <c r="L170" s="33"/>
      <c r="M170" s="33"/>
      <c r="N170" s="33"/>
      <c r="O170" s="4"/>
      <c r="P170" s="33"/>
    </row>
    <row r="171" spans="1:16" ht="1.5" customHeight="1"/>
    <row r="172" spans="1:16" ht="1.5" customHeight="1"/>
    <row r="173" spans="1:16" ht="15.6">
      <c r="B173" s="168"/>
    </row>
  </sheetData>
  <autoFilter ref="I1:I168">
    <filterColumn colId="0">
      <customFilters and="1">
        <customFilter operator="notEqual" val=" "/>
      </customFilters>
    </filterColumn>
  </autoFilter>
  <mergeCells count="13">
    <mergeCell ref="G170:H170"/>
    <mergeCell ref="A11:H11"/>
    <mergeCell ref="A12:H12"/>
    <mergeCell ref="G9:H9"/>
    <mergeCell ref="A157:B157"/>
    <mergeCell ref="H15:H16"/>
    <mergeCell ref="G15:G16"/>
    <mergeCell ref="F15:F16"/>
    <mergeCell ref="A15:A16"/>
    <mergeCell ref="E15:E16"/>
    <mergeCell ref="D15:D16"/>
    <mergeCell ref="C15:C16"/>
    <mergeCell ref="B15:B16"/>
  </mergeCells>
  <phoneticPr fontId="5" type="noConversion"/>
  <printOptions horizontalCentered="1"/>
  <pageMargins left="0.59055118110236227" right="0.59055118110236227" top="0.59055118110236227" bottom="0.39370078740157483" header="0.51181102362204722" footer="0.19685039370078741"/>
  <pageSetup paperSize="9" scale="75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джерела </vt:lpstr>
      <vt:lpstr>Дод 1 доход </vt:lpstr>
      <vt:lpstr>Видат дод 2</vt:lpstr>
      <vt:lpstr>кредитування</vt:lpstr>
      <vt:lpstr>програми</vt:lpstr>
      <vt:lpstr>'Видат дод 2'!Заголовки_для_печати</vt:lpstr>
      <vt:lpstr>'Дод 1 доход '!Заголовки_для_печати</vt:lpstr>
      <vt:lpstr>кредитування!Заголовки_для_печати</vt:lpstr>
      <vt:lpstr>програми!Заголовки_для_печати</vt:lpstr>
      <vt:lpstr>'Видат дод 2'!Область_печати</vt:lpstr>
      <vt:lpstr>'Дод 1 доход '!Область_печати</vt:lpstr>
      <vt:lpstr>кредитування!Область_печати</vt:lpstr>
      <vt:lpstr>програми!Область_печати</vt:lpstr>
    </vt:vector>
  </TitlesOfParts>
  <Company>Головне фінансове управління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Vision</dc:creator>
  <cp:lastModifiedBy>Vision</cp:lastModifiedBy>
  <cp:lastPrinted>2021-02-26T06:55:03Z</cp:lastPrinted>
  <dcterms:created xsi:type="dcterms:W3CDTF">2009-05-07T11:18:16Z</dcterms:created>
  <dcterms:modified xsi:type="dcterms:W3CDTF">2021-02-26T14:07:19Z</dcterms:modified>
</cp:coreProperties>
</file>