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ЦяКнига" defaultThemeVersion="124226"/>
  <bookViews>
    <workbookView xWindow="32760" yWindow="48" windowWidth="15192" windowHeight="8448" activeTab="4"/>
  </bookViews>
  <sheets>
    <sheet name="Дод 1 доход " sheetId="5" r:id="rId1"/>
    <sheet name="Видат дод 2" sheetId="1" r:id="rId2"/>
    <sheet name="кредитування" sheetId="3" r:id="rId3"/>
    <sheet name="джерела" sheetId="4" r:id="rId4"/>
    <sheet name="програми" sheetId="6" r:id="rId5"/>
  </sheets>
  <externalReferences>
    <externalReference r:id="rId6"/>
  </externalReferences>
  <definedNames>
    <definedName name="_Б21000" localSheetId="4">#REF!</definedName>
    <definedName name="_Б21000">#REF!</definedName>
    <definedName name="_Б22000" localSheetId="4">#REF!</definedName>
    <definedName name="_Б22000">#REF!</definedName>
    <definedName name="_Б22100" localSheetId="4">#REF!</definedName>
    <definedName name="_Б22100">#REF!</definedName>
    <definedName name="_Б22110" localSheetId="4">#REF!</definedName>
    <definedName name="_Б22110">#REF!</definedName>
    <definedName name="_Б22111" localSheetId="4">#REF!</definedName>
    <definedName name="_Б22111">#REF!</definedName>
    <definedName name="_Б22112" localSheetId="4">#REF!</definedName>
    <definedName name="_Б22112">#REF!</definedName>
    <definedName name="_Б22200" localSheetId="4">#REF!</definedName>
    <definedName name="_Б22200">#REF!</definedName>
    <definedName name="_Б23000" localSheetId="4">#REF!</definedName>
    <definedName name="_Б23000">#REF!</definedName>
    <definedName name="_Б24000" localSheetId="4">#REF!</definedName>
    <definedName name="_Б24000">#REF!</definedName>
    <definedName name="_Б25000" localSheetId="4">#REF!</definedName>
    <definedName name="_Б25000">#REF!</definedName>
    <definedName name="_Б41000" localSheetId="4">#REF!</definedName>
    <definedName name="_Б41000">#REF!</definedName>
    <definedName name="_Б42000" localSheetId="4">#REF!</definedName>
    <definedName name="_Б42000">#REF!</definedName>
    <definedName name="_Б43000" localSheetId="4">#REF!</definedName>
    <definedName name="_Б43000">#REF!</definedName>
    <definedName name="_Б44000" localSheetId="4">#REF!</definedName>
    <definedName name="_Б44000">#REF!</definedName>
    <definedName name="_Б45000" localSheetId="4">#REF!</definedName>
    <definedName name="_Б45000">#REF!</definedName>
    <definedName name="_Б46000" localSheetId="4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4">#REF!</definedName>
    <definedName name="_ІБ900501">#REF!</definedName>
    <definedName name="_ІБ900502" localSheetId="4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4" hidden="1">програми!$I$1:$I$168</definedName>
    <definedName name="a" localSheetId="4" hidden="1">{#N/A,#N/A,FALSE,"Лист4"}</definedName>
    <definedName name="a" hidden="1">{#N/A,#N/A,FALSE,"Лист4"}</definedName>
    <definedName name="aa" localSheetId="4">#REF!</definedName>
    <definedName name="aa">#REF!</definedName>
    <definedName name="aaaaa" localSheetId="4" hidden="1">{#N/A,#N/A,FALSE,"Лист4"}</definedName>
    <definedName name="aaaaa" hidden="1">{#N/A,#N/A,FALSE,"Лист4"}</definedName>
    <definedName name="aaaaaaaaaaaaaaaa" localSheetId="4" hidden="1">{#N/A,#N/A,FALSE,"Лист4"}</definedName>
    <definedName name="aaaaaaaaaaaaaaaa" hidden="1">{#N/A,#N/A,FALSE,"Лист4"}</definedName>
    <definedName name="aaaaaaaaaaaaaaaaaaa" localSheetId="4" hidden="1">{#N/A,#N/A,FALSE,"Лист4"}</definedName>
    <definedName name="aaaaaaaaaaaaaaaaaaa" hidden="1">{#N/A,#N/A,FALSE,"Лист4"}</definedName>
    <definedName name="aaaaaaaaaaaaaaaaaaaaaaaaaa" localSheetId="4" hidden="1">{#N/A,#N/A,FALSE,"Лист4"}</definedName>
    <definedName name="aaaaaaaaaaaaaaaaaaaaaaaaaa" hidden="1">{#N/A,#N/A,FALSE,"Лист4"}</definedName>
    <definedName name="ab" localSheetId="4" hidden="1">{#N/A,#N/A,FALSE,"Лист4"}</definedName>
    <definedName name="ab" hidden="1">{#N/A,#N/A,FALSE,"Лист4"}</definedName>
    <definedName name="am" localSheetId="4" hidden="1">{#N/A,#N/A,FALSE,"Лист4"}</definedName>
    <definedName name="am" hidden="1">{#N/A,#N/A,FALSE,"Лист4"}</definedName>
    <definedName name="ao" localSheetId="4" hidden="1">{#N/A,#N/A,FALSE,"Лист4"}</definedName>
    <definedName name="ao" hidden="1">{#N/A,#N/A,FALSE,"Лист4"}</definedName>
    <definedName name="aqqqqqq" localSheetId="4" hidden="1">{#N/A,#N/A,FALSE,"Лист4"}</definedName>
    <definedName name="aqqqqqq" hidden="1">{#N/A,#N/A,FALSE,"Лист4"}</definedName>
    <definedName name="as" localSheetId="4" hidden="1">{#N/A,#N/A,FALSE,"Лист4"}</definedName>
    <definedName name="as" hidden="1">{#N/A,#N/A,FALSE,"Лист4"}</definedName>
    <definedName name="asd" localSheetId="4" hidden="1">{#N/A,#N/A,FALSE,"Лист4"}</definedName>
    <definedName name="asd" hidden="1">{#N/A,#N/A,FALSE,"Лист4"}</definedName>
    <definedName name="asdd" localSheetId="4" hidden="1">{#N/A,#N/A,FALSE,"Лист4"}</definedName>
    <definedName name="asdd" hidden="1">{#N/A,#N/A,FALSE,"Лист4"}</definedName>
    <definedName name="asdf" localSheetId="3">#REF!</definedName>
    <definedName name="asdf" localSheetId="0">#REF!</definedName>
    <definedName name="asdf" localSheetId="2">#REF!</definedName>
    <definedName name="asdf" localSheetId="4">#REF!</definedName>
    <definedName name="asdf">#REF!</definedName>
    <definedName name="asdfg" localSheetId="4" hidden="1">{#N/A,#N/A,FALSE,"Лист4"}</definedName>
    <definedName name="asdfg" hidden="1">{#N/A,#N/A,FALSE,"Лист4"}</definedName>
    <definedName name="asdfgh" localSheetId="4" hidden="1">{#N/A,#N/A,FALSE,"Лист4"}</definedName>
    <definedName name="asdfgh" hidden="1">{#N/A,#N/A,FALSE,"Лист4"}</definedName>
    <definedName name="asdfghj" localSheetId="4" hidden="1">{#N/A,#N/A,FALSE,"Лист4"}</definedName>
    <definedName name="asdfghj" hidden="1">{#N/A,#N/A,FALSE,"Лист4"}</definedName>
    <definedName name="asdfghjk" localSheetId="4" hidden="1">{#N/A,#N/A,FALSE,"Лист4"}</definedName>
    <definedName name="asdfghjk" hidden="1">{#N/A,#N/A,FALSE,"Лист4"}</definedName>
    <definedName name="asdfghjkl" localSheetId="4" hidden="1">{#N/A,#N/A,FALSE,"Лист4"}</definedName>
    <definedName name="asdfghjkl" hidden="1">{#N/A,#N/A,FALSE,"Лист4"}</definedName>
    <definedName name="av" localSheetId="4" hidden="1">{#N/A,#N/A,FALSE,"Лист4"}</definedName>
    <definedName name="av" hidden="1">{#N/A,#N/A,FALSE,"Лист4"}</definedName>
    <definedName name="aw" localSheetId="4" hidden="1">{#N/A,#N/A,FALSE,"Лист4"}</definedName>
    <definedName name="aw" hidden="1">{#N/A,#N/A,FALSE,"Лист4"}</definedName>
    <definedName name="aww" localSheetId="4" hidden="1">{#N/A,#N/A,FALSE,"Лист4"}</definedName>
    <definedName name="aww" hidden="1">{#N/A,#N/A,FALSE,"Лист4"}</definedName>
    <definedName name="ax" localSheetId="4" hidden="1">{#N/A,#N/A,FALSE,"Лист4"}</definedName>
    <definedName name="ax" hidden="1">{#N/A,#N/A,FALSE,"Лист4"}</definedName>
    <definedName name="az" localSheetId="4" hidden="1">{#N/A,#N/A,FALSE,"Лист4"}</definedName>
    <definedName name="az" hidden="1">{#N/A,#N/A,FALSE,"Лист4"}</definedName>
    <definedName name="aza" localSheetId="4" hidden="1">{#N/A,#N/A,FALSE,"Лист4"}</definedName>
    <definedName name="aza" hidden="1">{#N/A,#N/A,FALSE,"Лист4"}</definedName>
    <definedName name="azd" localSheetId="4" hidden="1">{#N/A,#N/A,FALSE,"Лист4"}</definedName>
    <definedName name="azd" hidden="1">{#N/A,#N/A,FALSE,"Лист4"}</definedName>
    <definedName name="azz" localSheetId="4" hidden="1">{#N/A,#N/A,FALSE,"Лист4"}</definedName>
    <definedName name="azz" hidden="1">{#N/A,#N/A,FALSE,"Лист4"}</definedName>
    <definedName name="azzz" localSheetId="4" hidden="1">{#N/A,#N/A,FALSE,"Лист4"}</definedName>
    <definedName name="azzz" hidden="1">{#N/A,#N/A,FALSE,"Лист4"}</definedName>
    <definedName name="azzzz" localSheetId="4" hidden="1">{#N/A,#N/A,FALSE,"Лист4"}</definedName>
    <definedName name="azzzz" hidden="1">{#N/A,#N/A,FALSE,"Лист4"}</definedName>
    <definedName name="azzzzzzzzz" localSheetId="4" hidden="1">{#N/A,#N/A,FALSE,"Лист4"}</definedName>
    <definedName name="azzzzzzzzz" hidden="1">{#N/A,#N/A,FALSE,"Лист4"}</definedName>
    <definedName name="b" localSheetId="4" hidden="1">{#N/A,#N/A,FALSE,"Лист4"}</definedName>
    <definedName name="b" hidden="1">{#N/A,#N/A,FALSE,"Лист4"}</definedName>
    <definedName name="bb" localSheetId="4">#REF!</definedName>
    <definedName name="bb">#REF!</definedName>
    <definedName name="bbb" localSheetId="4">#REF!</definedName>
    <definedName name="bbb">#REF!</definedName>
    <definedName name="bbbb" localSheetId="4" hidden="1">{#N/A,#N/A,FALSE,"Лист4"}</definedName>
    <definedName name="bbbb" hidden="1">{#N/A,#N/A,FALSE,"Лист4"}</definedName>
    <definedName name="bbbbbbb" localSheetId="4" hidden="1">{#N/A,#N/A,FALSE,"Лист4"}</definedName>
    <definedName name="bbbbbbb" hidden="1">{#N/A,#N/A,FALSE,"Лист4"}</definedName>
    <definedName name="bbbbbbbbbbbbbbbb" localSheetId="4" hidden="1">{#N/A,#N/A,FALSE,"Лист4"}</definedName>
    <definedName name="bbbbbbbbbbbbbbbb" hidden="1">{#N/A,#N/A,FALSE,"Лист4"}</definedName>
    <definedName name="bbbbbbbbbbbbbbbbbbb" localSheetId="4" hidden="1">{#N/A,#N/A,FALSE,"Лист4"}</definedName>
    <definedName name="bbbbbbbbbbbbbbbbbbb" hidden="1">{#N/A,#N/A,FALSE,"Лист4"}</definedName>
    <definedName name="bbbbbbbbbbbbbbbbbbbb" localSheetId="4" hidden="1">{#N/A,#N/A,FALSE,"Лист4"}</definedName>
    <definedName name="bbbbbbbbbbbbbbbbbbbb" hidden="1">{#N/A,#N/A,FALSE,"Лист4"}</definedName>
    <definedName name="bbbbbbbbbbbbbbbbbbbbbbbbbbb" localSheetId="4" hidden="1">{#N/A,#N/A,FALSE,"Лист4"}</definedName>
    <definedName name="bbbbbbbbbbbbbbbbbbbbbbbbbbb" hidden="1">{#N/A,#N/A,FALSE,"Лист4"}</definedName>
    <definedName name="bbbbnnnn" localSheetId="4" hidden="1">{#N/A,#N/A,FALSE,"Лист4"}</definedName>
    <definedName name="bbbbnnnn" hidden="1">{#N/A,#N/A,FALSE,"Лист4"}</definedName>
    <definedName name="bbbm" localSheetId="4" hidden="1">{#N/A,#N/A,FALSE,"Лист4"}</definedName>
    <definedName name="bbbm" hidden="1">{#N/A,#N/A,FALSE,"Лист4"}</definedName>
    <definedName name="bbmm" localSheetId="4" hidden="1">{#N/A,#N/A,FALSE,"Лист4"}</definedName>
    <definedName name="bbmm" hidden="1">{#N/A,#N/A,FALSE,"Лист4"}</definedName>
    <definedName name="bi" localSheetId="4" hidden="1">{#N/A,#N/A,FALSE,"Лист4"}</definedName>
    <definedName name="bi" hidden="1">{#N/A,#N/A,FALSE,"Лист4"}</definedName>
    <definedName name="bn" localSheetId="4" hidden="1">{#N/A,#N/A,FALSE,"Лист4"}</definedName>
    <definedName name="bn" hidden="1">{#N/A,#N/A,FALSE,"Лист4"}</definedName>
    <definedName name="bo" localSheetId="4" hidden="1">{#N/A,#N/A,FALSE,"Лист4"}</definedName>
    <definedName name="bo" hidden="1">{#N/A,#N/A,FALSE,"Лист4"}</definedName>
    <definedName name="boo" localSheetId="4" hidden="1">{#N/A,#N/A,FALSE,"Лист4"}</definedName>
    <definedName name="boo" hidden="1">{#N/A,#N/A,FALSE,"Лист4"}</definedName>
    <definedName name="boooo" localSheetId="4" hidden="1">{#N/A,#N/A,FALSE,"Лист4"}</definedName>
    <definedName name="boooo" hidden="1">{#N/A,#N/A,FALSE,"Лист4"}</definedName>
    <definedName name="cde" localSheetId="4" hidden="1">{#N/A,#N/A,FALSE,"Лист4"}</definedName>
    <definedName name="cde" hidden="1">{#N/A,#N/A,FALSE,"Лист4"}</definedName>
    <definedName name="cp" localSheetId="4" hidden="1">{#N/A,#N/A,FALSE,"Лист4"}</definedName>
    <definedName name="cp" hidden="1">{#N/A,#N/A,FALSE,"Лист4"}</definedName>
    <definedName name="cv" localSheetId="4" hidden="1">{#N/A,#N/A,FALSE,"Лист4"}</definedName>
    <definedName name="cv" hidden="1">{#N/A,#N/A,FALSE,"Лист4"}</definedName>
    <definedName name="cvcvcv" localSheetId="4" hidden="1">{#N/A,#N/A,FALSE,"Лист4"}</definedName>
    <definedName name="cvcvcv" hidden="1">{#N/A,#N/A,FALSE,"Лист4"}</definedName>
    <definedName name="cvv" localSheetId="4" hidden="1">{#N/A,#N/A,FALSE,"Лист4"}</definedName>
    <definedName name="cvv" hidden="1">{#N/A,#N/A,FALSE,"Лист4"}</definedName>
    <definedName name="cvvv" localSheetId="4" hidden="1">{#N/A,#N/A,FALSE,"Лист4"}</definedName>
    <definedName name="cvvv" hidden="1">{#N/A,#N/A,FALSE,"Лист4"}</definedName>
    <definedName name="cvvvvvv" localSheetId="4" hidden="1">{#N/A,#N/A,FALSE,"Лист4"}</definedName>
    <definedName name="cvvvvvv" hidden="1">{#N/A,#N/A,FALSE,"Лист4"}</definedName>
    <definedName name="dc" localSheetId="4" hidden="1">{#N/A,#N/A,FALSE,"Лист4"}</definedName>
    <definedName name="dc" hidden="1">{#N/A,#N/A,FALSE,"Лист4"}</definedName>
    <definedName name="dcv" localSheetId="4" hidden="1">{#N/A,#N/A,FALSE,"Лист4"}</definedName>
    <definedName name="dcv" hidden="1">{#N/A,#N/A,FALSE,"Лист4"}</definedName>
    <definedName name="e" localSheetId="4" hidden="1">{#N/A,#N/A,FALSE,"Лист4"}</definedName>
    <definedName name="e" hidden="1">{#N/A,#N/A,FALSE,"Лист4"}</definedName>
    <definedName name="ea" localSheetId="4" hidden="1">{#N/A,#N/A,FALSE,"Лист4"}</definedName>
    <definedName name="ea" hidden="1">{#N/A,#N/A,FALSE,"Лист4"}</definedName>
    <definedName name="ecs" localSheetId="4" hidden="1">{#N/A,#N/A,FALSE,"Лист4"}</definedName>
    <definedName name="ecs" hidden="1">{#N/A,#N/A,FALSE,"Лист4"}</definedName>
    <definedName name="edc" localSheetId="4" hidden="1">{#N/A,#N/A,FALSE,"Лист4"}</definedName>
    <definedName name="edc" hidden="1">{#N/A,#N/A,FALSE,"Лист4"}</definedName>
    <definedName name="ee" localSheetId="4" hidden="1">{#N/A,#N/A,FALSE,"Лист4"}</definedName>
    <definedName name="ee" hidden="1">{#N/A,#N/A,FALSE,"Лист4"}</definedName>
    <definedName name="eee" localSheetId="4" hidden="1">{#N/A,#N/A,FALSE,"Лист4"}</definedName>
    <definedName name="eee" hidden="1">{#N/A,#N/A,FALSE,"Лист4"}</definedName>
    <definedName name="eeee" localSheetId="4" hidden="1">{#N/A,#N/A,FALSE,"Лист4"}</definedName>
    <definedName name="eeee" hidden="1">{#N/A,#N/A,FALSE,"Лист4"}</definedName>
    <definedName name="eeeee" localSheetId="4" hidden="1">{#N/A,#N/A,FALSE,"Лист4"}</definedName>
    <definedName name="eeeee" hidden="1">{#N/A,#N/A,FALSE,"Лист4"}</definedName>
    <definedName name="eeeeee" localSheetId="4" hidden="1">{#N/A,#N/A,FALSE,"Лист4"}</definedName>
    <definedName name="eeeeee" hidden="1">{#N/A,#N/A,FALSE,"Лист4"}</definedName>
    <definedName name="eeeeeeee" localSheetId="4" hidden="1">{#N/A,#N/A,FALSE,"Лист4"}</definedName>
    <definedName name="eeeeeeee" hidden="1">{#N/A,#N/A,FALSE,"Лист4"}</definedName>
    <definedName name="eeeeeeeee" localSheetId="4" hidden="1">{#N/A,#N/A,FALSE,"Лист4"}</definedName>
    <definedName name="eeeeeeeee" hidden="1">{#N/A,#N/A,FALSE,"Лист4"}</definedName>
    <definedName name="eeeeeeeeee" localSheetId="4" hidden="1">{#N/A,#N/A,FALSE,"Лист4"}</definedName>
    <definedName name="eeeeeeeeee" hidden="1">{#N/A,#N/A,FALSE,"Лист4"}</definedName>
    <definedName name="eeeeeeeeeeeeeeeeeeeee" localSheetId="4" hidden="1">{#N/A,#N/A,FALSE,"Лист4"}</definedName>
    <definedName name="eeeeeeeeeeeeeeeeeeeee" hidden="1">{#N/A,#N/A,FALSE,"Лист4"}</definedName>
    <definedName name="eeeeeeeeeeeeeeeeeeeeee" localSheetId="4" hidden="1">{#N/A,#N/A,FALSE,"Лист4"}</definedName>
    <definedName name="eeeeeeeeeeeeeeeeeeeeee" hidden="1">{#N/A,#N/A,FALSE,"Лист4"}</definedName>
    <definedName name="eeeeeeeeeeeeeeeeeeeeeee" localSheetId="4" hidden="1">{#N/A,#N/A,FALSE,"Лист4"}</definedName>
    <definedName name="eeeeeeeeeeeeeeeeeeeeeee" hidden="1">{#N/A,#N/A,FALSE,"Лист4"}</definedName>
    <definedName name="eeeeeeeeeeeeeeeeeeeeeeeeeeeeee" localSheetId="4" hidden="1">{#N/A,#N/A,FALSE,"Лист4"}</definedName>
    <definedName name="eeeeeeeeeeeeeeeeeeeeeeeeeeeeee" hidden="1">{#N/A,#N/A,FALSE,"Лист4"}</definedName>
    <definedName name="eeeeeeeeeeeeeeeeeeeeeer" localSheetId="4" hidden="1">{#N/A,#N/A,FALSE,"Лист4"}</definedName>
    <definedName name="eeeeeeeeeeeeeeeeeeeeeer" hidden="1">{#N/A,#N/A,FALSE,"Лист4"}</definedName>
    <definedName name="ei" localSheetId="4" hidden="1">{#N/A,#N/A,FALSE,"Лист4"}</definedName>
    <definedName name="ei" hidden="1">{#N/A,#N/A,FALSE,"Лист4"}</definedName>
    <definedName name="eo" localSheetId="4" hidden="1">{#N/A,#N/A,FALSE,"Лист4"}</definedName>
    <definedName name="eo" hidden="1">{#N/A,#N/A,FALSE,"Лист4"}</definedName>
    <definedName name="ep" localSheetId="4" hidden="1">{#N/A,#N/A,FALSE,"Лист4"}</definedName>
    <definedName name="ep" hidden="1">{#N/A,#N/A,FALSE,"Лист4"}</definedName>
    <definedName name="eq" localSheetId="4" hidden="1">{#N/A,#N/A,FALSE,"Лист4"}</definedName>
    <definedName name="eq" hidden="1">{#N/A,#N/A,FALSE,"Лист4"}</definedName>
    <definedName name="er" localSheetId="4" hidden="1">{#N/A,#N/A,FALSE,"Лист4"}</definedName>
    <definedName name="er" hidden="1">{#N/A,#N/A,FALSE,"Лист4"}</definedName>
    <definedName name="err" localSheetId="4" hidden="1">{#N/A,#N/A,FALSE,"Лист4"}</definedName>
    <definedName name="err" hidden="1">{#N/A,#N/A,FALSE,"Лист4"}</definedName>
    <definedName name="es" localSheetId="4" hidden="1">{#N/A,#N/A,FALSE,"Лист4"}</definedName>
    <definedName name="es" hidden="1">{#N/A,#N/A,FALSE,"Лист4"}</definedName>
    <definedName name="et" localSheetId="4" hidden="1">{#N/A,#N/A,FALSE,"Лист4"}</definedName>
    <definedName name="et" hidden="1">{#N/A,#N/A,FALSE,"Лист4"}</definedName>
    <definedName name="eu" localSheetId="4" hidden="1">{#N/A,#N/A,FALSE,"Лист4"}</definedName>
    <definedName name="eu" hidden="1">{#N/A,#N/A,FALSE,"Лист4"}</definedName>
    <definedName name="ew" localSheetId="4" hidden="1">{#N/A,#N/A,FALSE,"Лист4"}</definedName>
    <definedName name="ew" hidden="1">{#N/A,#N/A,FALSE,"Лист4"}</definedName>
    <definedName name="ewq" localSheetId="4" hidden="1">{#N/A,#N/A,FALSE,"Лист4"}</definedName>
    <definedName name="ewq" hidden="1">{#N/A,#N/A,FALSE,"Лист4"}</definedName>
    <definedName name="eww" localSheetId="4" hidden="1">{#N/A,#N/A,FALSE,"Лист4"}</definedName>
    <definedName name="eww" hidden="1">{#N/A,#N/A,FALSE,"Лист4"}</definedName>
    <definedName name="ey" localSheetId="4" hidden="1">{#N/A,#N/A,FALSE,"Лист4"}</definedName>
    <definedName name="ey" hidden="1">{#N/A,#N/A,FALSE,"Лист4"}</definedName>
    <definedName name="f" localSheetId="4" hidden="1">{#N/A,#N/A,FALSE,"Лист4"}</definedName>
    <definedName name="f" hidden="1">{#N/A,#N/A,FALSE,"Лист4"}</definedName>
    <definedName name="ff" localSheetId="4" hidden="1">{#N/A,#N/A,FALSE,"Лист4"}</definedName>
    <definedName name="ff" hidden="1">{#N/A,#N/A,FALSE,"Лист4"}</definedName>
    <definedName name="fff" localSheetId="4" hidden="1">{#N/A,#N/A,FALSE,"Лист4"}</definedName>
    <definedName name="fff" hidden="1">{#N/A,#N/A,FALSE,"Лист4"}</definedName>
    <definedName name="ffff" localSheetId="4" hidden="1">{#N/A,#N/A,FALSE,"Лист4"}</definedName>
    <definedName name="ffff" hidden="1">{#N/A,#N/A,FALSE,"Лист4"}</definedName>
    <definedName name="fffff" localSheetId="4" hidden="1">{#N/A,#N/A,FALSE,"Лист4"}</definedName>
    <definedName name="fffff" hidden="1">{#N/A,#N/A,FALSE,"Лист4"}</definedName>
    <definedName name="ffffffff" localSheetId="4" hidden="1">{#N/A,#N/A,FALSE,"Лист4"}</definedName>
    <definedName name="ffffffff" hidden="1">{#N/A,#N/A,FALSE,"Лист4"}</definedName>
    <definedName name="fffffffff" localSheetId="4" hidden="1">{#N/A,#N/A,FALSE,"Лист4"}</definedName>
    <definedName name="fffffffff" hidden="1">{#N/A,#N/A,FALSE,"Лист4"}</definedName>
    <definedName name="ffffffffffffff" localSheetId="4" hidden="1">{#N/A,#N/A,FALSE,"Лист4"}</definedName>
    <definedName name="ffffffffffffff" hidden="1">{#N/A,#N/A,FALSE,"Лист4"}</definedName>
    <definedName name="fffffffffffffff" localSheetId="4" hidden="1">{#N/A,#N/A,FALSE,"Лист4"}</definedName>
    <definedName name="fffffffffffffff" hidden="1">{#N/A,#N/A,FALSE,"Лист4"}</definedName>
    <definedName name="ffffffffffffffffff" localSheetId="4" hidden="1">{#N/A,#N/A,FALSE,"Лист4"}</definedName>
    <definedName name="ffffffffffffffffff" hidden="1">{#N/A,#N/A,FALSE,"Лист4"}</definedName>
    <definedName name="fffffffffffffffffff" localSheetId="4" hidden="1">{#N/A,#N/A,FALSE,"Лист4"}</definedName>
    <definedName name="fffffffffffffffffff" hidden="1">{#N/A,#N/A,FALSE,"Лист4"}</definedName>
    <definedName name="fffffffffffffffffffffffffffff" localSheetId="4" hidden="1">{#N/A,#N/A,FALSE,"Лист4"}</definedName>
    <definedName name="fffffffffffffffffffffffffffff" hidden="1">{#N/A,#N/A,FALSE,"Лист4"}</definedName>
    <definedName name="fffffffffffffffffffffffffffffff" localSheetId="4" hidden="1">{#N/A,#N/A,FALSE,"Лист4"}</definedName>
    <definedName name="fffffffffffffffffffffffffffffff" hidden="1">{#N/A,#N/A,FALSE,"Лист4"}</definedName>
    <definedName name="fo" localSheetId="4" hidden="1">{#N/A,#N/A,FALSE,"Лист4"}</definedName>
    <definedName name="fo" hidden="1">{#N/A,#N/A,FALSE,"Лист4"}</definedName>
    <definedName name="gfd" localSheetId="4" hidden="1">{#N/A,#N/A,FALSE,"Лист4"}</definedName>
    <definedName name="gfd" hidden="1">{#N/A,#N/A,FALSE,"Лист4"}</definedName>
    <definedName name="hg" localSheetId="4" hidden="1">{#N/A,#N/A,FALSE,"Лист4"}</definedName>
    <definedName name="hg" hidden="1">{#N/A,#N/A,FALSE,"Лист4"}</definedName>
    <definedName name="hp" localSheetId="4" hidden="1">{#N/A,#N/A,FALSE,"Лист4"}</definedName>
    <definedName name="hp" hidden="1">{#N/A,#N/A,FALSE,"Лист4"}</definedName>
    <definedName name="ies" localSheetId="4" hidden="1">{#N/A,#N/A,FALSE,"Лист4"}</definedName>
    <definedName name="ies" hidden="1">{#N/A,#N/A,FALSE,"Лист4"}</definedName>
    <definedName name="ik" localSheetId="4" hidden="1">{#N/A,#N/A,FALSE,"Лист4"}</definedName>
    <definedName name="ik" hidden="1">{#N/A,#N/A,FALSE,"Лист4"}</definedName>
    <definedName name="j" localSheetId="4" hidden="1">{#N/A,#N/A,FALSE,"Лист4"}</definedName>
    <definedName name="j" hidden="1">{#N/A,#N/A,FALSE,"Лист4"}</definedName>
    <definedName name="jh" localSheetId="4" hidden="1">{#N/A,#N/A,FALSE,"Лист4"}</definedName>
    <definedName name="jh" hidden="1">{#N/A,#N/A,FALSE,"Лист4"}</definedName>
    <definedName name="jhl" localSheetId="4" hidden="1">{#N/A,#N/A,FALSE,"Лист4"}</definedName>
    <definedName name="jhl" hidden="1">{#N/A,#N/A,FALSE,"Лист4"}</definedName>
    <definedName name="jjjjjjjjjjjjjjjjjjjjjjjjjjjjjjj" localSheetId="4" hidden="1">{#N/A,#N/A,FALSE,"Лист4"}</definedName>
    <definedName name="jjjjjjjjjjjjjjjjjjjjjjjjjjjjjjj" hidden="1">{#N/A,#N/A,FALSE,"Лист4"}</definedName>
    <definedName name="jjjjjjjjjjjjjjjjjjjjjjjjjjjjjjjjjjjjjjjjjjj" localSheetId="4" hidden="1">{#N/A,#N/A,FALSE,"Лист4"}</definedName>
    <definedName name="jjjjjjjjjjjjjjjjjjjjjjjjjjjjjjjjjjjjjjjjjjj" hidden="1">{#N/A,#N/A,FALSE,"Лист4"}</definedName>
    <definedName name="jxq" localSheetId="4" hidden="1">{#N/A,#N/A,FALSE,"Лист4"}</definedName>
    <definedName name="jxq" hidden="1">{#N/A,#N/A,FALSE,"Лист4"}</definedName>
    <definedName name="k" localSheetId="4" hidden="1">{#N/A,#N/A,FALSE,"Лист4"}</definedName>
    <definedName name="k" hidden="1">{#N/A,#N/A,FALSE,"Лист4"}</definedName>
    <definedName name="kjh" localSheetId="4" hidden="1">{#N/A,#N/A,FALSE,"Лист4"}</definedName>
    <definedName name="kjh" hidden="1">{#N/A,#N/A,FALSE,"Лист4"}</definedName>
    <definedName name="kk" localSheetId="4" hidden="1">{#N/A,#N/A,FALSE,"Лист4"}</definedName>
    <definedName name="kk" hidden="1">{#N/A,#N/A,FALSE,"Лист4"}</definedName>
    <definedName name="kkk" localSheetId="4" hidden="1">{#N/A,#N/A,FALSE,"Лист4"}</definedName>
    <definedName name="kkk" hidden="1">{#N/A,#N/A,FALSE,"Лист4"}</definedName>
    <definedName name="kkkkk" localSheetId="4" hidden="1">{#N/A,#N/A,FALSE,"Лист4"}</definedName>
    <definedName name="kkkkk" hidden="1">{#N/A,#N/A,FALSE,"Лист4"}</definedName>
    <definedName name="kkkkkk" localSheetId="4" hidden="1">{#N/A,#N/A,FALSE,"Лист4"}</definedName>
    <definedName name="kkkkkk" hidden="1">{#N/A,#N/A,FALSE,"Лист4"}</definedName>
    <definedName name="kkkkkkk" localSheetId="4" hidden="1">{#N/A,#N/A,FALSE,"Лист4"}</definedName>
    <definedName name="kkkkkkk" hidden="1">{#N/A,#N/A,FALSE,"Лист4"}</definedName>
    <definedName name="kkkkkkkk" localSheetId="4" hidden="1">{#N/A,#N/A,FALSE,"Лист4"}</definedName>
    <definedName name="kkkkkkkk" hidden="1">{#N/A,#N/A,FALSE,"Лист4"}</definedName>
    <definedName name="kkkkkkkkkk" localSheetId="4" hidden="1">{#N/A,#N/A,FALSE,"Лист4"}</definedName>
    <definedName name="kkkkkkkkkk" hidden="1">{#N/A,#N/A,FALSE,"Лист4"}</definedName>
    <definedName name="kkkkkkkkkkkkkkk" localSheetId="4" hidden="1">{#N/A,#N/A,FALSE,"Лист4"}</definedName>
    <definedName name="kkkkkkkkkkkkkkk" hidden="1">{#N/A,#N/A,FALSE,"Лист4"}</definedName>
    <definedName name="kkkkkkkkkkkkkkkkkkkkk" localSheetId="4" hidden="1">{#N/A,#N/A,FALSE,"Лист4"}</definedName>
    <definedName name="kkkkkkkkkkkkkkkkkkkkk" hidden="1">{#N/A,#N/A,FALSE,"Лист4"}</definedName>
    <definedName name="kl" localSheetId="4" hidden="1">{#N/A,#N/A,FALSE,"Лист4"}</definedName>
    <definedName name="kl" hidden="1">{#N/A,#N/A,FALSE,"Лист4"}</definedName>
    <definedName name="kla" localSheetId="4" hidden="1">{#N/A,#N/A,FALSE,"Лист4"}</definedName>
    <definedName name="kla" hidden="1">{#N/A,#N/A,FALSE,"Лист4"}</definedName>
    <definedName name="kll" localSheetId="4" hidden="1">{#N/A,#N/A,FALSE,"Лист4"}</definedName>
    <definedName name="kll" hidden="1">{#N/A,#N/A,FALSE,"Лист4"}</definedName>
    <definedName name="lcn" localSheetId="4" hidden="1">{#N/A,#N/A,FALSE,"Лист4"}</definedName>
    <definedName name="lcn" hidden="1">{#N/A,#N/A,FALSE,"Лист4"}</definedName>
    <definedName name="lf" localSheetId="4" hidden="1">{#N/A,#N/A,FALSE,"Лист4"}</definedName>
    <definedName name="lf" hidden="1">{#N/A,#N/A,FALSE,"Лист4"}</definedName>
    <definedName name="lk" localSheetId="4" hidden="1">{#N/A,#N/A,FALSE,"Лист4"}</definedName>
    <definedName name="lk" hidden="1">{#N/A,#N/A,FALSE,"Лист4"}</definedName>
    <definedName name="ll" localSheetId="4" hidden="1">{#N/A,#N/A,FALSE,"Лист4"}</definedName>
    <definedName name="ll" hidden="1">{#N/A,#N/A,FALSE,"Лист4"}</definedName>
    <definedName name="lllllllllllllll" localSheetId="4" hidden="1">{#N/A,#N/A,FALSE,"Лист4"}</definedName>
    <definedName name="lllllllllllllll" hidden="1">{#N/A,#N/A,FALSE,"Лист4"}</definedName>
    <definedName name="lllllllllllllllllllllll" localSheetId="4" hidden="1">{#N/A,#N/A,FALSE,"Лист4"}</definedName>
    <definedName name="lllllllllllllllllllllll" hidden="1">{#N/A,#N/A,FALSE,"Лист4"}</definedName>
    <definedName name="lllllllllllllllllllllllllllllllllllllllllllllll" localSheetId="4" hidden="1">{#N/A,#N/A,FALSE,"Лист4"}</definedName>
    <definedName name="lllllllllllllllllllllllllllllllllllllllllllllll" hidden="1">{#N/A,#N/A,FALSE,"Лист4"}</definedName>
    <definedName name="mb" localSheetId="4" hidden="1">{#N/A,#N/A,FALSE,"Лист4"}</definedName>
    <definedName name="mb" hidden="1">{#N/A,#N/A,FALSE,"Лист4"}</definedName>
    <definedName name="mi" localSheetId="4" hidden="1">{#N/A,#N/A,FALSE,"Лист4"}</definedName>
    <definedName name="mi" hidden="1">{#N/A,#N/A,FALSE,"Лист4"}</definedName>
    <definedName name="n" localSheetId="4" hidden="1">{#N/A,#N/A,FALSE,"Лист4"}</definedName>
    <definedName name="n" hidden="1">{#N/A,#N/A,FALSE,"Лист4"}</definedName>
    <definedName name="ne" localSheetId="4" hidden="1">{#N/A,#N/A,FALSE,"Лист4"}</definedName>
    <definedName name="ne" hidden="1">{#N/A,#N/A,FALSE,"Лист4"}</definedName>
    <definedName name="ni" localSheetId="4" hidden="1">{#N/A,#N/A,FALSE,"Лист4"}</definedName>
    <definedName name="ni" hidden="1">{#N/A,#N/A,FALSE,"Лист4"}</definedName>
    <definedName name="nm" localSheetId="4" hidden="1">{#N/A,#N/A,FALSE,"Лист4"}</definedName>
    <definedName name="nm" hidden="1">{#N/A,#N/A,FALSE,"Лист4"}</definedName>
    <definedName name="nmmmmmmmmmmmm" localSheetId="4" hidden="1">{#N/A,#N/A,FALSE,"Лист4"}</definedName>
    <definedName name="nmmmmmmmmmmmm" hidden="1">{#N/A,#N/A,FALSE,"Лист4"}</definedName>
    <definedName name="nmnm" localSheetId="4" hidden="1">{#N/A,#N/A,FALSE,"Лист4"}</definedName>
    <definedName name="nmnm" hidden="1">{#N/A,#N/A,FALSE,"Лист4"}</definedName>
    <definedName name="nnnn" localSheetId="4" hidden="1">{#N/A,#N/A,FALSE,"Лист4"}</definedName>
    <definedName name="nnnn" hidden="1">{#N/A,#N/A,FALSE,"Лист4"}</definedName>
    <definedName name="nnnnn" localSheetId="4" hidden="1">{#N/A,#N/A,FALSE,"Лист4"}</definedName>
    <definedName name="nnnnn" hidden="1">{#N/A,#N/A,FALSE,"Лист4"}</definedName>
    <definedName name="nnnnnn" localSheetId="4" hidden="1">{#N/A,#N/A,FALSE,"Лист4"}</definedName>
    <definedName name="nnnnnn" hidden="1">{#N/A,#N/A,FALSE,"Лист4"}</definedName>
    <definedName name="nnnnnnn" localSheetId="4" hidden="1">{#N/A,#N/A,FALSE,"Лист4"}</definedName>
    <definedName name="nnnnnnn" hidden="1">{#N/A,#N/A,FALSE,"Лист4"}</definedName>
    <definedName name="nnnnnnnnnnnn" localSheetId="4" hidden="1">{#N/A,#N/A,FALSE,"Лист4"}</definedName>
    <definedName name="nnnnnnnnnnnn" hidden="1">{#N/A,#N/A,FALSE,"Лист4"}</definedName>
    <definedName name="nnnnnnnnnnnnnnnnnnnnnnn" localSheetId="4" hidden="1">{#N/A,#N/A,FALSE,"Лист4"}</definedName>
    <definedName name="nnnnnnnnnnnnnnnnnnnnnnn" hidden="1">{#N/A,#N/A,FALSE,"Лист4"}</definedName>
    <definedName name="nnnnnnnnnnnnnnnnnnnnnnnnnnn" localSheetId="4" hidden="1">{#N/A,#N/A,FALSE,"Лист4"}</definedName>
    <definedName name="nnnnnnnnnnnnnnnnnnnnnnnnnnn" hidden="1">{#N/A,#N/A,FALSE,"Лист4"}</definedName>
    <definedName name="nnnnnnnnnnnnnnnnnnnnnnnnnnnnnn" localSheetId="4" hidden="1">{#N/A,#N/A,FALSE,"Лист4"}</definedName>
    <definedName name="nnnnnnnnnnnnnnnnnnnnnnnnnnnnnn" hidden="1">{#N/A,#N/A,FALSE,"Лист4"}</definedName>
    <definedName name="nnnnnnnnnnnnnnnnnnnnnnnnnnnnnnnnnnn" localSheetId="4" hidden="1">{#N/A,#N/A,FALSE,"Лист4"}</definedName>
    <definedName name="nnnnnnnnnnnnnnnnnnnnnnnnnnnnnnnnnnn" hidden="1">{#N/A,#N/A,FALSE,"Лист4"}</definedName>
    <definedName name="nnnnnnnnnnnnnnnnnnnnnnnnnnnnnnnnnnnnnn" localSheetId="4" hidden="1">{#N/A,#N/A,FALSE,"Лист4"}</definedName>
    <definedName name="nnnnnnnnnnnnnnnnnnnnnnnnnnnnnnnnnnnnnn" hidden="1">{#N/A,#N/A,FALSE,"Лист4"}</definedName>
    <definedName name="oa" localSheetId="4" hidden="1">{#N/A,#N/A,FALSE,"Лист4"}</definedName>
    <definedName name="oa" hidden="1">{#N/A,#N/A,FALSE,"Лист4"}</definedName>
    <definedName name="oer" localSheetId="4" hidden="1">{#N/A,#N/A,FALSE,"Лист4"}</definedName>
    <definedName name="oer" hidden="1">{#N/A,#N/A,FALSE,"Лист4"}</definedName>
    <definedName name="of" localSheetId="4" hidden="1">{#N/A,#N/A,FALSE,"Лист4"}</definedName>
    <definedName name="of" hidden="1">{#N/A,#N/A,FALSE,"Лист4"}</definedName>
    <definedName name="ooooooo" localSheetId="4" hidden="1">{#N/A,#N/A,FALSE,"Лист4"}</definedName>
    <definedName name="ooooooo" hidden="1">{#N/A,#N/A,FALSE,"Лист4"}</definedName>
    <definedName name="ooooooooo" localSheetId="4" hidden="1">{#N/A,#N/A,FALSE,"Лист4"}</definedName>
    <definedName name="ooooooooo" hidden="1">{#N/A,#N/A,FALSE,"Лист4"}</definedName>
    <definedName name="ooooooooooo" localSheetId="4" hidden="1">{#N/A,#N/A,FALSE,"Лист4"}</definedName>
    <definedName name="ooooooooooo" hidden="1">{#N/A,#N/A,FALSE,"Лист4"}</definedName>
    <definedName name="oooooooooooooo" localSheetId="4" hidden="1">{#N/A,#N/A,FALSE,"Лист4"}</definedName>
    <definedName name="oooooooooooooo" hidden="1">{#N/A,#N/A,FALSE,"Лист4"}</definedName>
    <definedName name="oooooooooooooooooooo" localSheetId="4" hidden="1">{#N/A,#N/A,FALSE,"Лист4"}</definedName>
    <definedName name="oooooooooooooooooooo" hidden="1">{#N/A,#N/A,FALSE,"Лист4"}</definedName>
    <definedName name="oooooooooooooooooooooooooooo" localSheetId="4" hidden="1">{#N/A,#N/A,FALSE,"Лист4"}</definedName>
    <definedName name="oooooooooooooooooooooooooooo" hidden="1">{#N/A,#N/A,FALSE,"Лист4"}</definedName>
    <definedName name="ooooooooooooooooooooooooooooooooo" localSheetId="4" hidden="1">{#N/A,#N/A,FALSE,"Лист4"}</definedName>
    <definedName name="ooooooooooooooooooooooooooooooooo" hidden="1">{#N/A,#N/A,FALSE,"Лист4"}</definedName>
    <definedName name="op" localSheetId="4" hidden="1">{#N/A,#N/A,FALSE,"Лист4"}</definedName>
    <definedName name="op" hidden="1">{#N/A,#N/A,FALSE,"Лист4"}</definedName>
    <definedName name="or" localSheetId="4" hidden="1">{#N/A,#N/A,FALSE,"Лист4"}</definedName>
    <definedName name="or" hidden="1">{#N/A,#N/A,FALSE,"Лист4"}</definedName>
    <definedName name="p" localSheetId="4" hidden="1">{#N/A,#N/A,FALSE,"Лист4"}</definedName>
    <definedName name="p" hidden="1">{#N/A,#N/A,FALSE,"Лист4"}</definedName>
    <definedName name="pg" localSheetId="4" hidden="1">{#N/A,#N/A,FALSE,"Лист4"}</definedName>
    <definedName name="pg" hidden="1">{#N/A,#N/A,FALSE,"Лист4"}</definedName>
    <definedName name="pppp" localSheetId="4" hidden="1">{#N/A,#N/A,FALSE,"Лист4"}</definedName>
    <definedName name="pppp" hidden="1">{#N/A,#N/A,FALSE,"Лист4"}</definedName>
    <definedName name="ppppppppp" localSheetId="4" hidden="1">{#N/A,#N/A,FALSE,"Лист4"}</definedName>
    <definedName name="ppppppppp" hidden="1">{#N/A,#N/A,FALSE,"Лист4"}</definedName>
    <definedName name="pppppppppp" localSheetId="4" hidden="1">{#N/A,#N/A,FALSE,"Лист4"}</definedName>
    <definedName name="pppppppppp" hidden="1">{#N/A,#N/A,FALSE,"Лист4"}</definedName>
    <definedName name="pppppppppppp" localSheetId="4" hidden="1">{#N/A,#N/A,FALSE,"Лист4"}</definedName>
    <definedName name="pppppppppppp" hidden="1">{#N/A,#N/A,FALSE,"Лист4"}</definedName>
    <definedName name="ppppppppppppp" localSheetId="4" hidden="1">{#N/A,#N/A,FALSE,"Лист4"}</definedName>
    <definedName name="ppppppppppppp" hidden="1">{#N/A,#N/A,FALSE,"Лист4"}</definedName>
    <definedName name="ppppppppppppppp" localSheetId="4" hidden="1">{#N/A,#N/A,FALSE,"Лист4"}</definedName>
    <definedName name="ppppppppppppppp" hidden="1">{#N/A,#N/A,FALSE,"Лист4"}</definedName>
    <definedName name="pppppppppppppppp" localSheetId="4" hidden="1">{#N/A,#N/A,FALSE,"Лист4"}</definedName>
    <definedName name="pppppppppppppppp" hidden="1">{#N/A,#N/A,FALSE,"Лист4"}</definedName>
    <definedName name="pppppppppppppppppp" localSheetId="4" hidden="1">{#N/A,#N/A,FALSE,"Лист4"}</definedName>
    <definedName name="pppppppppppppppppp" hidden="1">{#N/A,#N/A,FALSE,"Лист4"}</definedName>
    <definedName name="ppppppppppppppppppp" localSheetId="4" hidden="1">{#N/A,#N/A,FALSE,"Лист4"}</definedName>
    <definedName name="ppppppppppppppppppp" hidden="1">{#N/A,#N/A,FALSE,"Лист4"}</definedName>
    <definedName name="pppppppppppppppppppppppp" localSheetId="4" hidden="1">{#N/A,#N/A,FALSE,"Лист4"}</definedName>
    <definedName name="pppppppppppppppppppppppp" hidden="1">{#N/A,#N/A,FALSE,"Лист4"}</definedName>
    <definedName name="ppppppppppppppppppppppppp" localSheetId="4" hidden="1">{#N/A,#N/A,FALSE,"Лист4"}</definedName>
    <definedName name="ppppppppppppppppppppppppp" hidden="1">{#N/A,#N/A,FALSE,"Лист4"}</definedName>
    <definedName name="pppppppppppppppppppppppppp" localSheetId="4" hidden="1">{#N/A,#N/A,FALSE,"Лист4"}</definedName>
    <definedName name="pppppppppppppppppppppppppp" hidden="1">{#N/A,#N/A,FALSE,"Лист4"}</definedName>
    <definedName name="ppppppppppppppppppppppppppp" localSheetId="4" hidden="1">{#N/A,#N/A,FALSE,"Лист4"}</definedName>
    <definedName name="ppppppppppppppppppppppppppp" hidden="1">{#N/A,#N/A,FALSE,"Лист4"}</definedName>
    <definedName name="pq" localSheetId="4" hidden="1">{#N/A,#N/A,FALSE,"Лист4"}</definedName>
    <definedName name="pq" hidden="1">{#N/A,#N/A,FALSE,"Лист4"}</definedName>
    <definedName name="q" localSheetId="4" hidden="1">{#N/A,#N/A,FALSE,"Лист4"}</definedName>
    <definedName name="q" hidden="1">{#N/A,#N/A,FALSE,"Лист4"}</definedName>
    <definedName name="qa" localSheetId="4" hidden="1">{#N/A,#N/A,FALSE,"Лист4"}</definedName>
    <definedName name="qa" hidden="1">{#N/A,#N/A,FALSE,"Лист4"}</definedName>
    <definedName name="qaa" localSheetId="4" hidden="1">{#N/A,#N/A,FALSE,"Лист4"}</definedName>
    <definedName name="qaa" hidden="1">{#N/A,#N/A,FALSE,"Лист4"}</definedName>
    <definedName name="qaz" localSheetId="4" hidden="1">{#N/A,#N/A,FALSE,"Лист4"}</definedName>
    <definedName name="qaz" hidden="1">{#N/A,#N/A,FALSE,"Лист4"}</definedName>
    <definedName name="qe" localSheetId="4" hidden="1">{#N/A,#N/A,FALSE,"Лист4"}</definedName>
    <definedName name="qe" hidden="1">{#N/A,#N/A,FALSE,"Лист4"}</definedName>
    <definedName name="qee" localSheetId="4" hidden="1">{#N/A,#N/A,FALSE,"Лист4"}</definedName>
    <definedName name="qee" hidden="1">{#N/A,#N/A,FALSE,"Лист4"}</definedName>
    <definedName name="qi" localSheetId="4" hidden="1">{#N/A,#N/A,FALSE,"Лист4"}</definedName>
    <definedName name="qi" hidden="1">{#N/A,#N/A,FALSE,"Лист4"}</definedName>
    <definedName name="ql" localSheetId="4" hidden="1">{#N/A,#N/A,FALSE,"Лист4"}</definedName>
    <definedName name="ql" hidden="1">{#N/A,#N/A,FALSE,"Лист4"}</definedName>
    <definedName name="qmn" localSheetId="4" hidden="1">{#N/A,#N/A,FALSE,"Лист4"}</definedName>
    <definedName name="qmn" hidden="1">{#N/A,#N/A,FALSE,"Лист4"}</definedName>
    <definedName name="qo" localSheetId="4" hidden="1">{#N/A,#N/A,FALSE,"Лист4"}</definedName>
    <definedName name="qo" hidden="1">{#N/A,#N/A,FALSE,"Лист4"}</definedName>
    <definedName name="qoi" localSheetId="4" hidden="1">{#N/A,#N/A,FALSE,"Лист4"}</definedName>
    <definedName name="qoi" hidden="1">{#N/A,#N/A,FALSE,"Лист4"}</definedName>
    <definedName name="qp" localSheetId="4" hidden="1">{#N/A,#N/A,FALSE,"Лист4"}</definedName>
    <definedName name="qp" hidden="1">{#N/A,#N/A,FALSE,"Лист4"}</definedName>
    <definedName name="qpq" localSheetId="4" hidden="1">{#N/A,#N/A,FALSE,"Лист4"}</definedName>
    <definedName name="qpq" hidden="1">{#N/A,#N/A,FALSE,"Лист4"}</definedName>
    <definedName name="qpqpq" localSheetId="4" hidden="1">{#N/A,#N/A,FALSE,"Лист4"}</definedName>
    <definedName name="qpqpq" hidden="1">{#N/A,#N/A,FALSE,"Лист4"}</definedName>
    <definedName name="qq" localSheetId="4" hidden="1">{#N/A,#N/A,FALSE,"Лист4"}</definedName>
    <definedName name="qq" hidden="1">{#N/A,#N/A,FALSE,"Лист4"}</definedName>
    <definedName name="qqq" localSheetId="4" hidden="1">{#N/A,#N/A,FALSE,"Лист4"}</definedName>
    <definedName name="qqq" hidden="1">{#N/A,#N/A,FALSE,"Лист4"}</definedName>
    <definedName name="qqqq" localSheetId="4" hidden="1">{#N/A,#N/A,FALSE,"Лист4"}</definedName>
    <definedName name="qqqq" hidden="1">{#N/A,#N/A,FALSE,"Лист4"}</definedName>
    <definedName name="qqqqq" localSheetId="4" hidden="1">{#N/A,#N/A,FALSE,"Лист4"}</definedName>
    <definedName name="qqqqq" hidden="1">{#N/A,#N/A,FALSE,"Лист4"}</definedName>
    <definedName name="qqqqqq" localSheetId="4" hidden="1">{#N/A,#N/A,FALSE,"Лист4"}</definedName>
    <definedName name="qqqqqq" hidden="1">{#N/A,#N/A,FALSE,"Лист4"}</definedName>
    <definedName name="qqqqqqq" localSheetId="4" hidden="1">{#N/A,#N/A,FALSE,"Лист4"}</definedName>
    <definedName name="qqqqqqq" hidden="1">{#N/A,#N/A,FALSE,"Лист4"}</definedName>
    <definedName name="qqqqqqqq" localSheetId="4" hidden="1">{#N/A,#N/A,FALSE,"Лист4"}</definedName>
    <definedName name="qqqqqqqq" hidden="1">{#N/A,#N/A,FALSE,"Лист4"}</definedName>
    <definedName name="qqqqqqqqqq" localSheetId="4" hidden="1">{#N/A,#N/A,FALSE,"Лист4"}</definedName>
    <definedName name="qqqqqqqqqq" hidden="1">{#N/A,#N/A,FALSE,"Лист4"}</definedName>
    <definedName name="qqqqqqqqqqqqq" localSheetId="4" hidden="1">{#N/A,#N/A,FALSE,"Лист4"}</definedName>
    <definedName name="qqqqqqqqqqqqq" hidden="1">{#N/A,#N/A,FALSE,"Лист4"}</definedName>
    <definedName name="qqqqqqqqqqqqqq" localSheetId="4" hidden="1">{#N/A,#N/A,FALSE,"Лист4"}</definedName>
    <definedName name="qqqqqqqqqqqqqq" hidden="1">{#N/A,#N/A,FALSE,"Лист4"}</definedName>
    <definedName name="qqqqqqqqqqqqqqqqq" localSheetId="4" hidden="1">{#N/A,#N/A,FALSE,"Лист4"}</definedName>
    <definedName name="qqqqqqqqqqqqqqqqq" hidden="1">{#N/A,#N/A,FALSE,"Лист4"}</definedName>
    <definedName name="qqqqqqqqqqqqqqqqqqq" localSheetId="4" hidden="1">{#N/A,#N/A,FALSE,"Лист4"}</definedName>
    <definedName name="qqqqqqqqqqqqqqqqqqq" hidden="1">{#N/A,#N/A,FALSE,"Лист4"}</definedName>
    <definedName name="qqqqqqqqqqqqqqqqqqqq" localSheetId="4" hidden="1">{#N/A,#N/A,FALSE,"Лист4"}</definedName>
    <definedName name="qqqqqqqqqqqqqqqqqqqq" hidden="1">{#N/A,#N/A,FALSE,"Лист4"}</definedName>
    <definedName name="qqqqqqqqqqqqqqqqqqqqqq" localSheetId="4" hidden="1">{#N/A,#N/A,FALSE,"Лист4"}</definedName>
    <definedName name="qqqqqqqqqqqqqqqqqqqqqq" hidden="1">{#N/A,#N/A,FALSE,"Лист4"}</definedName>
    <definedName name="qqqqqqqqqqqqqqqqqqqqqqqqq" localSheetId="4" hidden="1">{#N/A,#N/A,FALSE,"Лист4"}</definedName>
    <definedName name="qqqqqqqqqqqqqqqqqqqqqqqqq" hidden="1">{#N/A,#N/A,FALSE,"Лист4"}</definedName>
    <definedName name="qqqqqqqqqqqqqqqqqqqqqqqqqq" localSheetId="4" hidden="1">{#N/A,#N/A,FALSE,"Лист4"}</definedName>
    <definedName name="qqqqqqqqqqqqqqqqqqqqqqqqqq" hidden="1">{#N/A,#N/A,FALSE,"Лист4"}</definedName>
    <definedName name="qqqqqqqqqqqqqqqqqqqqqqqqqqqqq" localSheetId="4" hidden="1">{#N/A,#N/A,FALSE,"Лист4"}</definedName>
    <definedName name="qqqqqqqqqqqqqqqqqqqqqqqqqqqqq" hidden="1">{#N/A,#N/A,FALSE,"Лист4"}</definedName>
    <definedName name="qqqqqqqqqqqqqqqqqqqqqqqqqqqqqq" localSheetId="4" hidden="1">{#N/A,#N/A,FALSE,"Лист4"}</definedName>
    <definedName name="qqqqqqqqqqqqqqqqqqqqqqqqqqqqqq" hidden="1">{#N/A,#N/A,FALSE,"Лист4"}</definedName>
    <definedName name="qqqqqqqqqqqqqqqqqqqqqqqqqqqqqqqqqqqqqqqqqqq" localSheetId="4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4" hidden="1">{#N/A,#N/A,FALSE,"Лист4"}</definedName>
    <definedName name="qqqqwwww" hidden="1">{#N/A,#N/A,FALSE,"Лист4"}</definedName>
    <definedName name="qqqwww" localSheetId="4" hidden="1">{#N/A,#N/A,FALSE,"Лист4"}</definedName>
    <definedName name="qqqwww" hidden="1">{#N/A,#N/A,FALSE,"Лист4"}</definedName>
    <definedName name="qqwweerr" localSheetId="4" hidden="1">{#N/A,#N/A,FALSE,"Лист4"}</definedName>
    <definedName name="qqwweerr" hidden="1">{#N/A,#N/A,FALSE,"Лист4"}</definedName>
    <definedName name="qr" localSheetId="4" hidden="1">{#N/A,#N/A,FALSE,"Лист4"}</definedName>
    <definedName name="qr" hidden="1">{#N/A,#N/A,FALSE,"Лист4"}</definedName>
    <definedName name="qrq" localSheetId="4" hidden="1">{#N/A,#N/A,FALSE,"Лист4"}</definedName>
    <definedName name="qrq" hidden="1">{#N/A,#N/A,FALSE,"Лист4"}</definedName>
    <definedName name="qrqrqr" localSheetId="4" hidden="1">{#N/A,#N/A,FALSE,"Лист4"}</definedName>
    <definedName name="qrqrqr" hidden="1">{#N/A,#N/A,FALSE,"Лист4"}</definedName>
    <definedName name="qrr" localSheetId="4" hidden="1">{#N/A,#N/A,FALSE,"Лист4"}</definedName>
    <definedName name="qrr" hidden="1">{#N/A,#N/A,FALSE,"Лист4"}</definedName>
    <definedName name="qrrq" localSheetId="4" hidden="1">{#N/A,#N/A,FALSE,"Лист4"}</definedName>
    <definedName name="qrrq" hidden="1">{#N/A,#N/A,FALSE,"Лист4"}</definedName>
    <definedName name="qrrr" localSheetId="4" hidden="1">{#N/A,#N/A,FALSE,"Лист4"}</definedName>
    <definedName name="qrrr" hidden="1">{#N/A,#N/A,FALSE,"Лист4"}</definedName>
    <definedName name="qt" localSheetId="4" hidden="1">{#N/A,#N/A,FALSE,"Лист4"}</definedName>
    <definedName name="qt" hidden="1">{#N/A,#N/A,FALSE,"Лист4"}</definedName>
    <definedName name="qtt" localSheetId="4" hidden="1">{#N/A,#N/A,FALSE,"Лист4"}</definedName>
    <definedName name="qtt" hidden="1">{#N/A,#N/A,FALSE,"Лист4"}</definedName>
    <definedName name="qty" localSheetId="4" hidden="1">{#N/A,#N/A,FALSE,"Лист4"}</definedName>
    <definedName name="qty" hidden="1">{#N/A,#N/A,FALSE,"Лист4"}</definedName>
    <definedName name="qu" localSheetId="4" hidden="1">{#N/A,#N/A,FALSE,"Лист4"}</definedName>
    <definedName name="qu" hidden="1">{#N/A,#N/A,FALSE,"Лист4"}</definedName>
    <definedName name="quu" localSheetId="4" hidden="1">{#N/A,#N/A,FALSE,"Лист4"}</definedName>
    <definedName name="quu" hidden="1">{#N/A,#N/A,FALSE,"Лист4"}</definedName>
    <definedName name="quuu" localSheetId="4" hidden="1">{#N/A,#N/A,FALSE,"Лист4"}</definedName>
    <definedName name="quuu" hidden="1">{#N/A,#N/A,FALSE,"Лист4"}</definedName>
    <definedName name="qw" localSheetId="4" hidden="1">{#N/A,#N/A,FALSE,"Лист4"}</definedName>
    <definedName name="qw" hidden="1">{#N/A,#N/A,FALSE,"Лист4"}</definedName>
    <definedName name="qwe" localSheetId="4" hidden="1">{#N/A,#N/A,FALSE,"Лист4"}</definedName>
    <definedName name="qwe" hidden="1">{#N/A,#N/A,FALSE,"Лист4"}</definedName>
    <definedName name="qwee" localSheetId="4" hidden="1">{#N/A,#N/A,FALSE,"Лист4"}</definedName>
    <definedName name="qwee" hidden="1">{#N/A,#N/A,FALSE,"Лист4"}</definedName>
    <definedName name="qweee" localSheetId="4" hidden="1">{#N/A,#N/A,FALSE,"Лист4"}</definedName>
    <definedName name="qweee" hidden="1">{#N/A,#N/A,FALSE,"Лист4"}</definedName>
    <definedName name="qweeee" localSheetId="4" hidden="1">{#N/A,#N/A,FALSE,"Лист4"}</definedName>
    <definedName name="qweeee" hidden="1">{#N/A,#N/A,FALSE,"Лист4"}</definedName>
    <definedName name="qweeeee" localSheetId="4" hidden="1">{#N/A,#N/A,FALSE,"Лист4"}</definedName>
    <definedName name="qweeeee" hidden="1">{#N/A,#N/A,FALSE,"Лист4"}</definedName>
    <definedName name="qweeeeee" localSheetId="4" hidden="1">{#N/A,#N/A,FALSE,"Лист4"}</definedName>
    <definedName name="qweeeeee" hidden="1">{#N/A,#N/A,FALSE,"Лист4"}</definedName>
    <definedName name="qwer" localSheetId="4" hidden="1">{#N/A,#N/A,FALSE,"Лист4"}</definedName>
    <definedName name="qwer" hidden="1">{#N/A,#N/A,FALSE,"Лист4"}</definedName>
    <definedName name="qwern" localSheetId="4" hidden="1">{#N/A,#N/A,FALSE,"Лист4"}</definedName>
    <definedName name="qwern" hidden="1">{#N/A,#N/A,FALSE,"Лист4"}</definedName>
    <definedName name="qwert" localSheetId="4" hidden="1">{#N/A,#N/A,FALSE,"Лист4"}</definedName>
    <definedName name="qwert" hidden="1">{#N/A,#N/A,FALSE,"Лист4"}</definedName>
    <definedName name="qwerty" localSheetId="4" hidden="1">{#N/A,#N/A,FALSE,"Лист4"}</definedName>
    <definedName name="qwerty" hidden="1">{#N/A,#N/A,FALSE,"Лист4"}</definedName>
    <definedName name="qwertyu" localSheetId="4" hidden="1">{#N/A,#N/A,FALSE,"Лист4"}</definedName>
    <definedName name="qwertyu" hidden="1">{#N/A,#N/A,FALSE,"Лист4"}</definedName>
    <definedName name="qwertyui" localSheetId="4" hidden="1">{#N/A,#N/A,FALSE,"Лист4"}</definedName>
    <definedName name="qwertyui" hidden="1">{#N/A,#N/A,FALSE,"Лист4"}</definedName>
    <definedName name="qwertyuio" localSheetId="4" hidden="1">{#N/A,#N/A,FALSE,"Лист4"}</definedName>
    <definedName name="qwertyuio" hidden="1">{#N/A,#N/A,FALSE,"Лист4"}</definedName>
    <definedName name="qwertyuiop" localSheetId="4" hidden="1">{#N/A,#N/A,FALSE,"Лист4"}</definedName>
    <definedName name="qwertyuiop" hidden="1">{#N/A,#N/A,FALSE,"Лист4"}</definedName>
    <definedName name="qwq" localSheetId="4" hidden="1">{#N/A,#N/A,FALSE,"Лист4"}</definedName>
    <definedName name="qwq" hidden="1">{#N/A,#N/A,FALSE,"Лист4"}</definedName>
    <definedName name="qww" localSheetId="4" hidden="1">{#N/A,#N/A,FALSE,"Лист4"}</definedName>
    <definedName name="qww" hidden="1">{#N/A,#N/A,FALSE,"Лист4"}</definedName>
    <definedName name="qwwee" localSheetId="4" hidden="1">{#N/A,#N/A,FALSE,"Лист4"}</definedName>
    <definedName name="qwwee" hidden="1">{#N/A,#N/A,FALSE,"Лист4"}</definedName>
    <definedName name="qwwq" localSheetId="4" hidden="1">{#N/A,#N/A,FALSE,"Лист4"}</definedName>
    <definedName name="qwwq" hidden="1">{#N/A,#N/A,FALSE,"Лист4"}</definedName>
    <definedName name="qwww" localSheetId="4" hidden="1">{#N/A,#N/A,FALSE,"Лист4"}</definedName>
    <definedName name="qwww" hidden="1">{#N/A,#N/A,FALSE,"Лист4"}</definedName>
    <definedName name="qy" localSheetId="4" hidden="1">{#N/A,#N/A,FALSE,"Лист4"}</definedName>
    <definedName name="qy" hidden="1">{#N/A,#N/A,FALSE,"Лист4"}</definedName>
    <definedName name="qyy" localSheetId="4" hidden="1">{#N/A,#N/A,FALSE,"Лист4"}</definedName>
    <definedName name="qyy" hidden="1">{#N/A,#N/A,FALSE,"Лист4"}</definedName>
    <definedName name="qyyy" localSheetId="4" hidden="1">{#N/A,#N/A,FALSE,"Лист4"}</definedName>
    <definedName name="qyyy" hidden="1">{#N/A,#N/A,FALSE,"Лист4"}</definedName>
    <definedName name="qzu" localSheetId="4" hidden="1">{#N/A,#N/A,FALSE,"Лист4"}</definedName>
    <definedName name="qzu" hidden="1">{#N/A,#N/A,FALSE,"Лист4"}</definedName>
    <definedName name="ra" localSheetId="4" hidden="1">{#N/A,#N/A,FALSE,"Лист4"}</definedName>
    <definedName name="ra" hidden="1">{#N/A,#N/A,FALSE,"Лист4"}</definedName>
    <definedName name="rb" localSheetId="4" hidden="1">{#N/A,#N/A,FALSE,"Лист4"}</definedName>
    <definedName name="rb" hidden="1">{#N/A,#N/A,FALSE,"Лист4"}</definedName>
    <definedName name="RD" localSheetId="4" hidden="1">{#N/A,#N/A,FALSE,"Лист4"}</definedName>
    <definedName name="rd" hidden="1">{#N/A,#N/A,FALSE,"Лист4"}</definedName>
    <definedName name="rdd" localSheetId="4" hidden="1">{#N/A,#N/A,FALSE,"Лист4"}</definedName>
    <definedName name="rdd" hidden="1">{#N/A,#N/A,FALSE,"Лист4"}</definedName>
    <definedName name="rddddd" localSheetId="4" hidden="1">{#N/A,#N/A,FALSE,"Лист4"}</definedName>
    <definedName name="rddddd" hidden="1">{#N/A,#N/A,FALSE,"Лист4"}</definedName>
    <definedName name="req" localSheetId="4" hidden="1">{#N/A,#N/A,FALSE,"Лист4"}</definedName>
    <definedName name="req" hidden="1">{#N/A,#N/A,FALSE,"Лист4"}</definedName>
    <definedName name="rewq" localSheetId="4" hidden="1">{#N/A,#N/A,FALSE,"Лист4"}</definedName>
    <definedName name="rewq" hidden="1">{#N/A,#N/A,FALSE,"Лист4"}</definedName>
    <definedName name="rf" localSheetId="4" hidden="1">{#N/A,#N/A,FALSE,"Лист4"}</definedName>
    <definedName name="rf" hidden="1">{#N/A,#N/A,FALSE,"Лист4"}</definedName>
    <definedName name="rfv" localSheetId="4" hidden="1">{#N/A,#N/A,FALSE,"Лист4"}</definedName>
    <definedName name="rfv" hidden="1">{#N/A,#N/A,FALSE,"Лист4"}</definedName>
    <definedName name="rg" localSheetId="4" hidden="1">{#N/A,#N/A,FALSE,"Лист4"}</definedName>
    <definedName name="rg" hidden="1">{#N/A,#N/A,FALSE,"Лист4"}</definedName>
    <definedName name="rh" localSheetId="4" hidden="1">{#N/A,#N/A,FALSE,"Лист4"}</definedName>
    <definedName name="rh" hidden="1">{#N/A,#N/A,FALSE,"Лист4"}</definedName>
    <definedName name="ri" localSheetId="4" hidden="1">{#N/A,#N/A,FALSE,"Лист4"}</definedName>
    <definedName name="ri" hidden="1">{#N/A,#N/A,FALSE,"Лист4"}</definedName>
    <definedName name="rj" localSheetId="4" hidden="1">{#N/A,#N/A,FALSE,"Лист4"}</definedName>
    <definedName name="rj" hidden="1">{#N/A,#N/A,FALSE,"Лист4"}</definedName>
    <definedName name="rk" localSheetId="4" hidden="1">{#N/A,#N/A,FALSE,"Лист4"}</definedName>
    <definedName name="rk" hidden="1">{#N/A,#N/A,FALSE,"Лист4"}</definedName>
    <definedName name="rl" localSheetId="4" hidden="1">{#N/A,#N/A,FALSE,"Лист4"}</definedName>
    <definedName name="rl" hidden="1">{#N/A,#N/A,FALSE,"Лист4"}</definedName>
    <definedName name="rm" localSheetId="4" hidden="1">{#N/A,#N/A,FALSE,"Лист4"}</definedName>
    <definedName name="rm" hidden="1">{#N/A,#N/A,FALSE,"Лист4"}</definedName>
    <definedName name="rn" localSheetId="4" hidden="1">{#N/A,#N/A,FALSE,"Лист4"}</definedName>
    <definedName name="rn" hidden="1">{#N/A,#N/A,FALSE,"Лист4"}</definedName>
    <definedName name="ro" localSheetId="4" hidden="1">{#N/A,#N/A,FALSE,"Лист4"}</definedName>
    <definedName name="ro" hidden="1">{#N/A,#N/A,FALSE,"Лист4"}</definedName>
    <definedName name="rooo" localSheetId="4" hidden="1">{#N/A,#N/A,FALSE,"Лист4"}</definedName>
    <definedName name="rooo" hidden="1">{#N/A,#N/A,FALSE,"Лист4"}</definedName>
    <definedName name="rororo" localSheetId="4" hidden="1">{#N/A,#N/A,FALSE,"Лист4"}</definedName>
    <definedName name="rororo" hidden="1">{#N/A,#N/A,FALSE,"Лист4"}</definedName>
    <definedName name="rq" localSheetId="4" hidden="1">{#N/A,#N/A,FALSE,"Лист4"}</definedName>
    <definedName name="rq" hidden="1">{#N/A,#N/A,FALSE,"Лист4"}</definedName>
    <definedName name="rqq" localSheetId="4">'[1]Вид Ганущ'!$J$9</definedName>
    <definedName name="rqq" hidden="1">{#N/A,#N/A,FALSE,"Лист4"}</definedName>
    <definedName name="rqr" localSheetId="4" hidden="1">{#N/A,#N/A,FALSE,"Лист4"}</definedName>
    <definedName name="rqr" hidden="1">{#N/A,#N/A,FALSE,"Лист4"}</definedName>
    <definedName name="rrq" localSheetId="4">'[1]Вид Ганущ'!$R$5</definedName>
    <definedName name="rrq" hidden="1">{#N/A,#N/A,FALSE,"Лист4"}</definedName>
    <definedName name="rrqq">'[1]Вид Ганущ'!$O$5</definedName>
    <definedName name="rrr" localSheetId="4">'[1]Вид Ганущ'!$E$15</definedName>
    <definedName name="rrr" hidden="1">{#N/A,#N/A,FALSE,"Лист4"}</definedName>
    <definedName name="rrrr">'[1]Вид Ганущ'!$J$15</definedName>
    <definedName name="rrrrrr">'[1]Вид Ганущ'!$K$15</definedName>
    <definedName name="rrrrrrr" localSheetId="4" hidden="1">{#N/A,#N/A,FALSE,"Лист4"}</definedName>
    <definedName name="rrrrrrr" hidden="1">{#N/A,#N/A,FALSE,"Лист4"}</definedName>
    <definedName name="rrrrrrrrrr" localSheetId="4" hidden="1">{#N/A,#N/A,FALSE,"Лист4"}</definedName>
    <definedName name="rrrrrrrrrr" hidden="1">{#N/A,#N/A,FALSE,"Лист4"}</definedName>
    <definedName name="rrrrrrrrrrrrrrrr" localSheetId="4" hidden="1">{#N/A,#N/A,FALSE,"Лист4"}</definedName>
    <definedName name="rrrrrrrrrrrrrrrr" hidden="1">{#N/A,#N/A,FALSE,"Лист4"}</definedName>
    <definedName name="rrrrrrrrrrrrrrrrrr" localSheetId="4" hidden="1">{#N/A,#N/A,FALSE,"Лист4"}</definedName>
    <definedName name="rrrrrrrrrrrrrrrrrr" hidden="1">{#N/A,#N/A,FALSE,"Лист4"}</definedName>
    <definedName name="rrt" localSheetId="4" hidden="1">{#N/A,#N/A,FALSE,"Лист4"}</definedName>
    <definedName name="rrt" hidden="1">{#N/A,#N/A,FALSE,"Лист4"}</definedName>
    <definedName name="rrtt" localSheetId="4" hidden="1">{#N/A,#N/A,FALSE,"Лист4"}</definedName>
    <definedName name="rrtt" hidden="1">{#N/A,#N/A,FALSE,"Лист4"}</definedName>
    <definedName name="rs" localSheetId="4" hidden="1">{#N/A,#N/A,FALSE,"Лист4"}</definedName>
    <definedName name="rs" hidden="1">{#N/A,#N/A,FALSE,"Лист4"}</definedName>
    <definedName name="rt" localSheetId="4" hidden="1">{#N/A,#N/A,FALSE,"Лист4"}</definedName>
    <definedName name="rt" hidden="1">{#N/A,#N/A,FALSE,"Лист4"}</definedName>
    <definedName name="ru" localSheetId="4" hidden="1">{#N/A,#N/A,FALSE,"Лист4"}</definedName>
    <definedName name="ru" hidden="1">{#N/A,#N/A,FALSE,"Лист4"}</definedName>
    <definedName name="rv" localSheetId="4" hidden="1">{#N/A,#N/A,FALSE,"Лист4"}</definedName>
    <definedName name="rv" hidden="1">{#N/A,#N/A,FALSE,"Лист4"}</definedName>
    <definedName name="rx" localSheetId="4" hidden="1">{#N/A,#N/A,FALSE,"Лист4"}</definedName>
    <definedName name="rx" hidden="1">{#N/A,#N/A,FALSE,"Лист4"}</definedName>
    <definedName name="ry" localSheetId="4" hidden="1">{#N/A,#N/A,FALSE,"Лист4"}</definedName>
    <definedName name="ry" hidden="1">{#N/A,#N/A,FALSE,"Лист4"}</definedName>
    <definedName name="rz" localSheetId="4" hidden="1">{#N/A,#N/A,FALSE,"Лист4"}</definedName>
    <definedName name="rz" hidden="1">{#N/A,#N/A,FALSE,"Лист4"}</definedName>
    <definedName name="rzz" localSheetId="4" hidden="1">{#N/A,#N/A,FALSE,"Лист4"}</definedName>
    <definedName name="rzz" hidden="1">{#N/A,#N/A,FALSE,"Лист4"}</definedName>
    <definedName name="sas" localSheetId="4" hidden="1">{#N/A,#N/A,FALSE,"Лист4"}</definedName>
    <definedName name="sas" hidden="1">{#N/A,#N/A,FALSE,"Лист4"}</definedName>
    <definedName name="ssss" localSheetId="4" hidden="1">{#N/A,#N/A,FALSE,"Лист4"}</definedName>
    <definedName name="ssss" hidden="1">{#N/A,#N/A,FALSE,"Лист4"}</definedName>
    <definedName name="ssssssss" localSheetId="4" hidden="1">{#N/A,#N/A,FALSE,"Лист4"}</definedName>
    <definedName name="ssssssss" hidden="1">{#N/A,#N/A,FALSE,"Лист4"}</definedName>
    <definedName name="sssssssssss" localSheetId="4" hidden="1">{#N/A,#N/A,FALSE,"Лист4"}</definedName>
    <definedName name="sssssssssss" hidden="1">{#N/A,#N/A,FALSE,"Лист4"}</definedName>
    <definedName name="sssssssssssssssssss" localSheetId="4" hidden="1">{#N/A,#N/A,FALSE,"Лист4"}</definedName>
    <definedName name="sssssssssssssssssss" hidden="1">{#N/A,#N/A,FALSE,"Лист4"}</definedName>
    <definedName name="sx" localSheetId="4" hidden="1">{#N/A,#N/A,FALSE,"Лист4"}</definedName>
    <definedName name="sx" hidden="1">{#N/A,#N/A,FALSE,"Лист4"}</definedName>
    <definedName name="taf" localSheetId="4" hidden="1">{#N/A,#N/A,FALSE,"Лист4"}</definedName>
    <definedName name="taf" hidden="1">{#N/A,#N/A,FALSE,"Лист4"}</definedName>
    <definedName name="td" localSheetId="4" hidden="1">{#N/A,#N/A,FALSE,"Лист4"}</definedName>
    <definedName name="td" hidden="1">{#N/A,#N/A,FALSE,"Лист4"}</definedName>
    <definedName name="tgb" localSheetId="4" hidden="1">{#N/A,#N/A,FALSE,"Лист4"}</definedName>
    <definedName name="tgb" hidden="1">{#N/A,#N/A,FALSE,"Лист4"}</definedName>
    <definedName name="tr" localSheetId="4">'[1]Вид Ганущ'!$Y$15</definedName>
    <definedName name="tr" hidden="1">{#N/A,#N/A,FALSE,"Лист4"}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4" hidden="1">{#N/A,#N/A,FALSE,"Лист4"}</definedName>
    <definedName name="ttttttttttttttttttttttttt" hidden="1">{#N/A,#N/A,FALSE,"Лист4"}</definedName>
    <definedName name="ttttttttttttttttttttttttttttttt" localSheetId="4" hidden="1">{#N/A,#N/A,FALSE,"Лист4"}</definedName>
    <definedName name="ttttttttttttttttttttttttttttttt" hidden="1">{#N/A,#N/A,FALSE,"Лист4"}</definedName>
    <definedName name="tu" localSheetId="4" hidden="1">{#N/A,#N/A,FALSE,"Лист4"}</definedName>
    <definedName name="tu" hidden="1">{#N/A,#N/A,FALSE,"Лист4"}</definedName>
    <definedName name="tw" localSheetId="4" hidden="1">{#N/A,#N/A,FALSE,"Лист4"}</definedName>
    <definedName name="tw" hidden="1">{#N/A,#N/A,FALSE,"Лист4"}</definedName>
    <definedName name="tws" localSheetId="4" hidden="1">{#N/A,#N/A,FALSE,"Лист4"}</definedName>
    <definedName name="tws" hidden="1">{#N/A,#N/A,FALSE,"Лист4"}</definedName>
    <definedName name="twsa" localSheetId="4" hidden="1">{#N/A,#N/A,FALSE,"Лист4"}</definedName>
    <definedName name="twsa" hidden="1">{#N/A,#N/A,FALSE,"Лист4"}</definedName>
    <definedName name="tx" localSheetId="4" hidden="1">{#N/A,#N/A,FALSE,"Лист4"}</definedName>
    <definedName name="tx" hidden="1">{#N/A,#N/A,FALSE,"Лист4"}</definedName>
    <definedName name="ua" localSheetId="4" hidden="1">{#N/A,#N/A,FALSE,"Лист4"}</definedName>
    <definedName name="ua" hidden="1">{#N/A,#N/A,FALSE,"Лист4"}</definedName>
    <definedName name="uaa" localSheetId="4" hidden="1">{#N/A,#N/A,FALSE,"Лист4"}</definedName>
    <definedName name="uaa" hidden="1">{#N/A,#N/A,FALSE,"Лист4"}</definedName>
    <definedName name="uat" localSheetId="4" hidden="1">{#N/A,#N/A,FALSE,"Лист4"}</definedName>
    <definedName name="uat" hidden="1">{#N/A,#N/A,FALSE,"Лист4"}</definedName>
    <definedName name="uds" localSheetId="4" hidden="1">{#N/A,#N/A,FALSE,"Лист4"}</definedName>
    <definedName name="uds" hidden="1">{#N/A,#N/A,FALSE,"Лист4"}</definedName>
    <definedName name="ujm" localSheetId="4" hidden="1">{#N/A,#N/A,FALSE,"Лист4"}</definedName>
    <definedName name="ujm" hidden="1">{#N/A,#N/A,FALSE,"Лист4"}</definedName>
    <definedName name="uuuuuuuuuuuuuuuuu" localSheetId="4" hidden="1">{#N/A,#N/A,FALSE,"Лист4"}</definedName>
    <definedName name="uuuuuuuuuuuuuuuuu" hidden="1">{#N/A,#N/A,FALSE,"Лист4"}</definedName>
    <definedName name="uuuuuuuuuuuuuuuuuuuuuuuu" localSheetId="4" hidden="1">{#N/A,#N/A,FALSE,"Лист4"}</definedName>
    <definedName name="uuuuuuuuuuuuuuuuuuuuuuuu" hidden="1">{#N/A,#N/A,FALSE,"Лист4"}</definedName>
    <definedName name="uuuuuuuuuuuuuuuuuuuuuuuuu" localSheetId="4" hidden="1">{#N/A,#N/A,FALSE,"Лист4"}</definedName>
    <definedName name="uuuuuuuuuuuuuuuuuuuuuuuuu" hidden="1">{#N/A,#N/A,FALSE,"Лист4"}</definedName>
    <definedName name="uyt">'[1]Вид Ганущ'!$AH$15</definedName>
    <definedName name="vc" localSheetId="4" hidden="1">{#N/A,#N/A,FALSE,"Лист4"}</definedName>
    <definedName name="vc" hidden="1">{#N/A,#N/A,FALSE,"Лист4"}</definedName>
    <definedName name="vi" localSheetId="4" hidden="1">{#N/A,#N/A,FALSE,"Лист4"}</definedName>
    <definedName name="vi" hidden="1">{#N/A,#N/A,FALSE,"Лист4"}</definedName>
    <definedName name="vr" localSheetId="4" hidden="1">{#N/A,#N/A,FALSE,"Лист4"}</definedName>
    <definedName name="vr" hidden="1">{#N/A,#N/A,FALSE,"Лист4"}</definedName>
    <definedName name="vv" localSheetId="4" hidden="1">{#N/A,#N/A,FALSE,"Лист4"}</definedName>
    <definedName name="vv" hidden="1">{#N/A,#N/A,FALSE,"Лист4"}</definedName>
    <definedName name="vvvb" localSheetId="4" hidden="1">{#N/A,#N/A,FALSE,"Лист4"}</definedName>
    <definedName name="vvvb" hidden="1">{#N/A,#N/A,FALSE,"Лист4"}</definedName>
    <definedName name="vx" localSheetId="4" hidden="1">{#N/A,#N/A,FALSE,"Лист4"}</definedName>
    <definedName name="vx" hidden="1">{#N/A,#N/A,FALSE,"Лист4"}</definedName>
    <definedName name="w" localSheetId="4" hidden="1">{#N/A,#N/A,FALSE,"Лист4"}</definedName>
    <definedName name="w" hidden="1">{#N/A,#N/A,FALSE,"Лист4"}</definedName>
    <definedName name="wa" localSheetId="4" hidden="1">{#N/A,#N/A,FALSE,"Лист4"}</definedName>
    <definedName name="wa" hidden="1">{#N/A,#N/A,FALSE,"Лист4"}</definedName>
    <definedName name="wb" localSheetId="4" hidden="1">{#N/A,#N/A,FALSE,"Лист4"}</definedName>
    <definedName name="wb" hidden="1">{#N/A,#N/A,FALSE,"Лист4"}</definedName>
    <definedName name="wc" localSheetId="4" hidden="1">{#N/A,#N/A,FALSE,"Лист4"}</definedName>
    <definedName name="wc" hidden="1">{#N/A,#N/A,FALSE,"Лист4"}</definedName>
    <definedName name="wd" localSheetId="4" hidden="1">{#N/A,#N/A,FALSE,"Лист4"}</definedName>
    <definedName name="wd" hidden="1">{#N/A,#N/A,FALSE,"Лист4"}</definedName>
    <definedName name="we" localSheetId="4" hidden="1">{#N/A,#N/A,FALSE,"Лист4"}</definedName>
    <definedName name="we" hidden="1">{#N/A,#N/A,FALSE,"Лист4"}</definedName>
    <definedName name="wf" localSheetId="4" hidden="1">{#N/A,#N/A,FALSE,"Лист4"}</definedName>
    <definedName name="wf" hidden="1">{#N/A,#N/A,FALSE,"Лист4"}</definedName>
    <definedName name="wg" localSheetId="4" hidden="1">{#N/A,#N/A,FALSE,"Лист4"}</definedName>
    <definedName name="wg" hidden="1">{#N/A,#N/A,FALSE,"Лист4"}</definedName>
    <definedName name="wh" localSheetId="4" hidden="1">{#N/A,#N/A,FALSE,"Лист4"}</definedName>
    <definedName name="wh" hidden="1">{#N/A,#N/A,FALSE,"Лист4"}</definedName>
    <definedName name="wi" localSheetId="4" hidden="1">{#N/A,#N/A,FALSE,"Лист4"}</definedName>
    <definedName name="wi" hidden="1">{#N/A,#N/A,FALSE,"Лист4"}</definedName>
    <definedName name="wj" localSheetId="4" hidden="1">{#N/A,#N/A,FALSE,"Лист4"}</definedName>
    <definedName name="wj" hidden="1">{#N/A,#N/A,FALSE,"Лист4"}</definedName>
    <definedName name="wk" localSheetId="4" hidden="1">{#N/A,#N/A,FALSE,"Лист4"}</definedName>
    <definedName name="wk" hidden="1">{#N/A,#N/A,FALSE,"Лист4"}</definedName>
    <definedName name="wl" localSheetId="4" hidden="1">{#N/A,#N/A,FALSE,"Лист4"}</definedName>
    <definedName name="wl" hidden="1">{#N/A,#N/A,FALSE,"Лист4"}</definedName>
    <definedName name="wm" localSheetId="4" hidden="1">{#N/A,#N/A,FALSE,"Лист4"}</definedName>
    <definedName name="wm" hidden="1">{#N/A,#N/A,FALSE,"Лист4"}</definedName>
    <definedName name="wn" localSheetId="4" hidden="1">{#N/A,#N/A,FALSE,"Лист4"}</definedName>
    <definedName name="wn" hidden="1">{#N/A,#N/A,FALSE,"Лист4"}</definedName>
    <definedName name="wo" localSheetId="4" hidden="1">{#N/A,#N/A,FALSE,"Лист4"}</definedName>
    <definedName name="wo" hidden="1">{#N/A,#N/A,FALSE,"Лист4"}</definedName>
    <definedName name="wp" localSheetId="4" hidden="1">{#N/A,#N/A,FALSE,"Лист4"}</definedName>
    <definedName name="wp" hidden="1">{#N/A,#N/A,FALSE,"Лист4"}</definedName>
    <definedName name="wq" localSheetId="4" hidden="1">{#N/A,#N/A,FALSE,"Лист4"}</definedName>
    <definedName name="wq" hidden="1">{#N/A,#N/A,FALSE,"Лист4"}</definedName>
    <definedName name="wqq" localSheetId="4" hidden="1">{#N/A,#N/A,FALSE,"Лист4"}</definedName>
    <definedName name="wqq" hidden="1">{#N/A,#N/A,FALSE,"Лист4"}</definedName>
    <definedName name="wr" localSheetId="4" hidden="1">{#N/A,#N/A,FALSE,"Лист4"}</definedName>
    <definedName name="wr" hidden="1">{#N/A,#N/A,FALSE,"Лист4"}</definedName>
    <definedName name="wrn.Інструкція." localSheetId="4" hidden="1">{#N/A,#N/A,FALSE,"Лист4"}</definedName>
    <definedName name="wrn.Інструкція." hidden="1">{#N/A,#N/A,FALSE,"Лист4"}</definedName>
    <definedName name="ws" localSheetId="4" hidden="1">{#N/A,#N/A,FALSE,"Лист4"}</definedName>
    <definedName name="ws" hidden="1">{#N/A,#N/A,FALSE,"Лист4"}</definedName>
    <definedName name="wsa" localSheetId="4" hidden="1">{#N/A,#N/A,FALSE,"Лист4"}</definedName>
    <definedName name="wsa" hidden="1">{#N/A,#N/A,FALSE,"Лист4"}</definedName>
    <definedName name="wss" localSheetId="4" hidden="1">{#N/A,#N/A,FALSE,"Лист4"}</definedName>
    <definedName name="wss" hidden="1">{#N/A,#N/A,FALSE,"Лист4"}</definedName>
    <definedName name="wsx" localSheetId="4" hidden="1">{#N/A,#N/A,FALSE,"Лист4"}</definedName>
    <definedName name="wsx" hidden="1">{#N/A,#N/A,FALSE,"Лист4"}</definedName>
    <definedName name="wt" localSheetId="4" hidden="1">{#N/A,#N/A,FALSE,"Лист4"}</definedName>
    <definedName name="wt" hidden="1">{#N/A,#N/A,FALSE,"Лист4"}</definedName>
    <definedName name="wu" localSheetId="4" hidden="1">{#N/A,#N/A,FALSE,"Лист4"}</definedName>
    <definedName name="wu" hidden="1">{#N/A,#N/A,FALSE,"Лист4"}</definedName>
    <definedName name="wv" localSheetId="4" hidden="1">{#N/A,#N/A,FALSE,"Лист4"}</definedName>
    <definedName name="wv" hidden="1">{#N/A,#N/A,FALSE,"Лист4"}</definedName>
    <definedName name="ww" localSheetId="4" hidden="1">{#N/A,#N/A,FALSE,"Лист4"}</definedName>
    <definedName name="ww" hidden="1">{#N/A,#N/A,FALSE,"Лист4"}</definedName>
    <definedName name="www" localSheetId="4" hidden="1">{#N/A,#N/A,FALSE,"Лист4"}</definedName>
    <definedName name="www" hidden="1">{#N/A,#N/A,FALSE,"Лист4"}</definedName>
    <definedName name="wwww" localSheetId="4" hidden="1">{#N/A,#N/A,FALSE,"Лист4"}</definedName>
    <definedName name="wwww" hidden="1">{#N/A,#N/A,FALSE,"Лист4"}</definedName>
    <definedName name="wwwww" localSheetId="4" hidden="1">{#N/A,#N/A,FALSE,"Лист4"}</definedName>
    <definedName name="wwwww" hidden="1">{#N/A,#N/A,FALSE,"Лист4"}</definedName>
    <definedName name="wwwwww" localSheetId="4" hidden="1">{#N/A,#N/A,FALSE,"Лист4"}</definedName>
    <definedName name="wwwwww" hidden="1">{#N/A,#N/A,FALSE,"Лист4"}</definedName>
    <definedName name="wwwwwwww" localSheetId="4" hidden="1">{#N/A,#N/A,FALSE,"Лист4"}</definedName>
    <definedName name="wwwwwwww" hidden="1">{#N/A,#N/A,FALSE,"Лист4"}</definedName>
    <definedName name="wwwwwwwwww" localSheetId="4" hidden="1">{#N/A,#N/A,FALSE,"Лист4"}</definedName>
    <definedName name="wwwwwwwwww" hidden="1">{#N/A,#N/A,FALSE,"Лист4"}</definedName>
    <definedName name="wwwwwwwwwwwww" localSheetId="4" hidden="1">{#N/A,#N/A,FALSE,"Лист4"}</definedName>
    <definedName name="wwwwwwwwwwwww" hidden="1">{#N/A,#N/A,FALSE,"Лист4"}</definedName>
    <definedName name="wwwwwwwwwwwwww" localSheetId="4" hidden="1">{#N/A,#N/A,FALSE,"Лист4"}</definedName>
    <definedName name="wwwwwwwwwwwwww" hidden="1">{#N/A,#N/A,FALSE,"Лист4"}</definedName>
    <definedName name="wwwwwwwwwwwwwwww" localSheetId="4" hidden="1">{#N/A,#N/A,FALSE,"Лист4"}</definedName>
    <definedName name="wwwwwwwwwwwwwwww" hidden="1">{#N/A,#N/A,FALSE,"Лист4"}</definedName>
    <definedName name="wwwwwwwwwwwwwwwwww" localSheetId="4" hidden="1">{#N/A,#N/A,FALSE,"Лист4"}</definedName>
    <definedName name="wwwwwwwwwwwwwwwwww" hidden="1">{#N/A,#N/A,FALSE,"Лист4"}</definedName>
    <definedName name="wwwwwwwwwwwwwwwwwww" localSheetId="4" hidden="1">{#N/A,#N/A,FALSE,"Лист4"}</definedName>
    <definedName name="wwwwwwwwwwwwwwwwwww" hidden="1">{#N/A,#N/A,FALSE,"Лист4"}</definedName>
    <definedName name="wwwwwwwwwwwwwwwwwwwww" localSheetId="4" hidden="1">{#N/A,#N/A,FALSE,"Лист4"}</definedName>
    <definedName name="wwwwwwwwwwwwwwwwwwwww" hidden="1">{#N/A,#N/A,FALSE,"Лист4"}</definedName>
    <definedName name="wwwwwwwwwwwwwwwwwwwwwwwww" localSheetId="4" hidden="1">{#N/A,#N/A,FALSE,"Лист4"}</definedName>
    <definedName name="wwwwwwwwwwwwwwwwwwwwwwwww" hidden="1">{#N/A,#N/A,FALSE,"Лист4"}</definedName>
    <definedName name="wx" localSheetId="4" hidden="1">{#N/A,#N/A,FALSE,"Лист4"}</definedName>
    <definedName name="wx" hidden="1">{#N/A,#N/A,FALSE,"Лист4"}</definedName>
    <definedName name="wy" localSheetId="4" hidden="1">{#N/A,#N/A,FALSE,"Лист4"}</definedName>
    <definedName name="wy" hidden="1">{#N/A,#N/A,FALSE,"Лист4"}</definedName>
    <definedName name="wz" localSheetId="4" hidden="1">{#N/A,#N/A,FALSE,"Лист4"}</definedName>
    <definedName name="wz" hidden="1">{#N/A,#N/A,FALSE,"Лист4"}</definedName>
    <definedName name="xc" localSheetId="4" hidden="1">{#N/A,#N/A,FALSE,"Лист4"}</definedName>
    <definedName name="xc" hidden="1">{#N/A,#N/A,FALSE,"Лист4"}</definedName>
    <definedName name="xcc" localSheetId="4" hidden="1">{#N/A,#N/A,FALSE,"Лист4"}</definedName>
    <definedName name="xcc" hidden="1">{#N/A,#N/A,FALSE,"Лист4"}</definedName>
    <definedName name="xccccc" localSheetId="4" hidden="1">{#N/A,#N/A,FALSE,"Лист4"}</definedName>
    <definedName name="xccccc" hidden="1">{#N/A,#N/A,FALSE,"Лист4"}</definedName>
    <definedName name="xp" localSheetId="4" hidden="1">{#N/A,#N/A,FALSE,"Лист4"}</definedName>
    <definedName name="xp" hidden="1">{#N/A,#N/A,FALSE,"Лист4"}</definedName>
    <definedName name="xxxxx" localSheetId="4" hidden="1">{#N/A,#N/A,FALSE,"Лист4"}</definedName>
    <definedName name="xxxxx" hidden="1">{#N/A,#N/A,FALSE,"Лист4"}</definedName>
    <definedName name="xxxxxx" localSheetId="4" hidden="1">{#N/A,#N/A,FALSE,"Лист4"}</definedName>
    <definedName name="xxxxxx" hidden="1">{#N/A,#N/A,FALSE,"Лист4"}</definedName>
    <definedName name="xz" localSheetId="4" hidden="1">{#N/A,#N/A,FALSE,"Лист4"}</definedName>
    <definedName name="xz" hidden="1">{#N/A,#N/A,FALSE,"Лист4"}</definedName>
    <definedName name="xzm" localSheetId="4" hidden="1">{#N/A,#N/A,FALSE,"Лист4"}</definedName>
    <definedName name="xzm" hidden="1">{#N/A,#N/A,FALSE,"Лист4"}</definedName>
    <definedName name="yhn" localSheetId="4" hidden="1">{#N/A,#N/A,FALSE,"Лист4"}</definedName>
    <definedName name="yhn" hidden="1">{#N/A,#N/A,FALSE,"Лист4"}</definedName>
    <definedName name="yhnn" localSheetId="4" hidden="1">{#N/A,#N/A,FALSE,"Лист4"}</definedName>
    <definedName name="yhnn" hidden="1">{#N/A,#N/A,FALSE,"Лист4"}</definedName>
    <definedName name="ytr">'[1]Вид Ганущ'!$AL$15</definedName>
    <definedName name="yyyyy" localSheetId="4" hidden="1">{#N/A,#N/A,FALSE,"Лист4"}</definedName>
    <definedName name="yyyyy" hidden="1">{#N/A,#N/A,FALSE,"Лист4"}</definedName>
    <definedName name="yyyyyyyyyyyyy" localSheetId="4" hidden="1">{#N/A,#N/A,FALSE,"Лист4"}</definedName>
    <definedName name="yyyyyyyyyyyyy" hidden="1">{#N/A,#N/A,FALSE,"Лист4"}</definedName>
    <definedName name="yyyyyyyyyyyyyyyyyyyyyyyyy" localSheetId="4" hidden="1">{#N/A,#N/A,FALSE,"Лист4"}</definedName>
    <definedName name="yyyyyyyyyyyyyyyyyyyyyyyyy" hidden="1">{#N/A,#N/A,FALSE,"Лист4"}</definedName>
    <definedName name="z" localSheetId="4" hidden="1">{#N/A,#N/A,FALSE,"Лист4"}</definedName>
    <definedName name="z" hidden="1">{#N/A,#N/A,FALSE,"Лист4"}</definedName>
    <definedName name="Z_571B0F1F_F5F6_4427_8426_A1E285F20DB5_.wvu.PrintTitles" localSheetId="1" hidden="1">'Видат дод 2'!$33:$33</definedName>
    <definedName name="Z_9A80C64F_E369_4895_9A8F_972FFD1C796F_.wvu.PrintTitles" localSheetId="1" hidden="1">'Видат дод 2'!$33:$33</definedName>
    <definedName name="Z_D36C0F4C_E065_4FED_B691_024B39DF7619_.wvu.PrintTitles" localSheetId="1" hidden="1">'Видат дод 2'!$33:$33</definedName>
    <definedName name="Z_F6161050_8C84_407A_A24B_3D592CA897DC_.wvu.PrintTitles" localSheetId="1" hidden="1">'Видат дод 2'!$33:$33</definedName>
    <definedName name="za" localSheetId="4" hidden="1">{#N/A,#N/A,FALSE,"Лист4"}</definedName>
    <definedName name="za" hidden="1">{#N/A,#N/A,FALSE,"Лист4"}</definedName>
    <definedName name="zaa" localSheetId="4" hidden="1">{#N/A,#N/A,FALSE,"Лист4"}</definedName>
    <definedName name="zaa" hidden="1">{#N/A,#N/A,FALSE,"Лист4"}</definedName>
    <definedName name="zaaa" localSheetId="4" hidden="1">{#N/A,#N/A,FALSE,"Лист4"}</definedName>
    <definedName name="zaaa" hidden="1">{#N/A,#N/A,FALSE,"Лист4"}</definedName>
    <definedName name="zaaaa" localSheetId="4" hidden="1">{#N/A,#N/A,FALSE,"Лист4"}</definedName>
    <definedName name="zaaaa" hidden="1">{#N/A,#N/A,FALSE,"Лист4"}</definedName>
    <definedName name="zaz" localSheetId="4" hidden="1">{#N/A,#N/A,FALSE,"Лист4"}</definedName>
    <definedName name="zaz" hidden="1">{#N/A,#N/A,FALSE,"Лист4"}</definedName>
    <definedName name="ze" localSheetId="4" hidden="1">{#N/A,#N/A,FALSE,"Лист4"}</definedName>
    <definedName name="ze" hidden="1">{#N/A,#N/A,FALSE,"Лист4"}</definedName>
    <definedName name="zee" localSheetId="4" hidden="1">{#N/A,#N/A,FALSE,"Лист4"}</definedName>
    <definedName name="zee" hidden="1">{#N/A,#N/A,FALSE,"Лист4"}</definedName>
    <definedName name="zq" localSheetId="4" hidden="1">{#N/A,#N/A,FALSE,"Лист4"}</definedName>
    <definedName name="zq" hidden="1">{#N/A,#N/A,FALSE,"Лист4"}</definedName>
    <definedName name="zqq" localSheetId="4" hidden="1">{#N/A,#N/A,FALSE,"Лист4"}</definedName>
    <definedName name="zqq" hidden="1">{#N/A,#N/A,FALSE,"Лист4"}</definedName>
    <definedName name="zr" localSheetId="4" hidden="1">{#N/A,#N/A,FALSE,"Лист4"}</definedName>
    <definedName name="zr" hidden="1">{#N/A,#N/A,FALSE,"Лист4"}</definedName>
    <definedName name="zt" localSheetId="4" hidden="1">{#N/A,#N/A,FALSE,"Лист4"}</definedName>
    <definedName name="zt" hidden="1">{#N/A,#N/A,FALSE,"Лист4"}</definedName>
    <definedName name="zu" localSheetId="4" hidden="1">{#N/A,#N/A,FALSE,"Лист4"}</definedName>
    <definedName name="zu" hidden="1">{#N/A,#N/A,FALSE,"Лист4"}</definedName>
    <definedName name="zw" localSheetId="4" hidden="1">{#N/A,#N/A,FALSE,"Лист4"}</definedName>
    <definedName name="zw" hidden="1">{#N/A,#N/A,FALSE,"Лист4"}</definedName>
    <definedName name="zx" localSheetId="4" hidden="1">{#N/A,#N/A,FALSE,"Лист4"}</definedName>
    <definedName name="zx" hidden="1">{#N/A,#N/A,FALSE,"Лист4"}</definedName>
    <definedName name="zxc" localSheetId="4" hidden="1">{#N/A,#N/A,FALSE,"Лист4"}</definedName>
    <definedName name="zxc" hidden="1">{#N/A,#N/A,FALSE,"Лист4"}</definedName>
    <definedName name="zxcc" localSheetId="4" hidden="1">{#N/A,#N/A,FALSE,"Лист4"}</definedName>
    <definedName name="zxcc" hidden="1">{#N/A,#N/A,FALSE,"Лист4"}</definedName>
    <definedName name="zxcv" localSheetId="4" hidden="1">{#N/A,#N/A,FALSE,"Лист4"}</definedName>
    <definedName name="zxcv" hidden="1">{#N/A,#N/A,FALSE,"Лист4"}</definedName>
    <definedName name="zxcvb" localSheetId="4" hidden="1">{#N/A,#N/A,FALSE,"Лист4"}</definedName>
    <definedName name="zxcvb" hidden="1">{#N/A,#N/A,FALSE,"Лист4"}</definedName>
    <definedName name="zxcvbn" localSheetId="4" hidden="1">{#N/A,#N/A,FALSE,"Лист4"}</definedName>
    <definedName name="zxcvbn" hidden="1">{#N/A,#N/A,FALSE,"Лист4"}</definedName>
    <definedName name="zxcvbnm" localSheetId="4" hidden="1">{#N/A,#N/A,FALSE,"Лист4"}</definedName>
    <definedName name="zxcvbnm" hidden="1">{#N/A,#N/A,FALSE,"Лист4"}</definedName>
    <definedName name="zzz" localSheetId="4" hidden="1">{#N/A,#N/A,FALSE,"Лист4"}</definedName>
    <definedName name="zzz" hidden="1">{#N/A,#N/A,FALSE,"Лист4"}</definedName>
    <definedName name="zzzzz" localSheetId="4" hidden="1">{#N/A,#N/A,FALSE,"Лист4"}</definedName>
    <definedName name="zzzzz" hidden="1">{#N/A,#N/A,FALSE,"Лист4"}</definedName>
    <definedName name="zzzzzzzzzzzzzzzzzzzz" localSheetId="4" hidden="1">{#N/A,#N/A,FALSE,"Лист4"}</definedName>
    <definedName name="zzzzzzzzzzzzzzzzzzzz" hidden="1">{#N/A,#N/A,FALSE,"Лист4"}</definedName>
    <definedName name="zzzzzzzzzzzzzzzzzzzzz" localSheetId="4" hidden="1">{#N/A,#N/A,FALSE,"Лист4"}</definedName>
    <definedName name="zzzzzzzzzzzzzzzzzzzzz" hidden="1">{#N/A,#N/A,FALSE,"Лист4"}</definedName>
    <definedName name="zzzzzzzzzzzzzzzzzzzzzzzzzz" localSheetId="4" hidden="1">{#N/A,#N/A,FALSE,"Лист4"}</definedName>
    <definedName name="zzzzzzzzzzzzzzzzzzzzzzzzzz" hidden="1">{#N/A,#N/A,FALSE,"Лист4"}</definedName>
    <definedName name="а" localSheetId="4" hidden="1">{#N/A,#N/A,FALSE,"Лист4"}</definedName>
    <definedName name="а" hidden="1">{#N/A,#N/A,FALSE,"Лист4"}</definedName>
    <definedName name="аа" localSheetId="3">#REF!</definedName>
    <definedName name="аа" localSheetId="0">#REF!</definedName>
    <definedName name="аа" localSheetId="2">#REF!</definedName>
    <definedName name="аа" localSheetId="4">#REF!</definedName>
    <definedName name="аа">#REF!</definedName>
    <definedName name="ааа" localSheetId="4" hidden="1">{#N/A,#N/A,FALSE,"Лист4"}</definedName>
    <definedName name="ааа" hidden="1">{#N/A,#N/A,FALSE,"Лист4"}</definedName>
    <definedName name="ааааа" localSheetId="4" hidden="1">{#N/A,#N/A,FALSE,"Лист4"}</definedName>
    <definedName name="ааааа" hidden="1">{#N/A,#N/A,FALSE,"Лист4"}</definedName>
    <definedName name="аааааа" localSheetId="4" hidden="1">{#N/A,#N/A,FALSE,"Лист4"}</definedName>
    <definedName name="аааааа" hidden="1">{#N/A,#N/A,FALSE,"Лист4"}</definedName>
    <definedName name="аааааааа" localSheetId="4" hidden="1">{#N/A,#N/A,FALSE,"Лист4"}</definedName>
    <definedName name="аааааааа" hidden="1">{#N/A,#N/A,FALSE,"Лист4"}</definedName>
    <definedName name="ааааааааа" localSheetId="4" hidden="1">{#N/A,#N/A,FALSE,"Лист4"}</definedName>
    <definedName name="ааааааааа" hidden="1">{#N/A,#N/A,FALSE,"Лист4"}</definedName>
    <definedName name="аааааааааа" localSheetId="4" hidden="1">{#N/A,#N/A,FALSE,"Лист4"}</definedName>
    <definedName name="аааааааааа" hidden="1">{#N/A,#N/A,FALSE,"Лист4"}</definedName>
    <definedName name="б" localSheetId="4" hidden="1">{#N/A,#N/A,FALSE,"Лист4"}</definedName>
    <definedName name="б" hidden="1">{#N/A,#N/A,FALSE,"Лист4"}</definedName>
    <definedName name="б2000" localSheetId="4">#REF!</definedName>
    <definedName name="б2000">#REF!</definedName>
    <definedName name="б22110" localSheetId="4">#REF!</definedName>
    <definedName name="б22110">#REF!</definedName>
    <definedName name="б24" localSheetId="4">#REF!</definedName>
    <definedName name="б24">#REF!</definedName>
    <definedName name="б25" localSheetId="4">#REF!</definedName>
    <definedName name="б25">#REF!</definedName>
    <definedName name="бб" localSheetId="4" hidden="1">{#N/A,#N/A,FALSE,"Лист4"}</definedName>
    <definedName name="бб" hidden="1">{#N/A,#N/A,FALSE,"Лист4"}</definedName>
    <definedName name="ббб" localSheetId="4" hidden="1">{#N/A,#N/A,FALSE,"Лист4"}</definedName>
    <definedName name="ббб" hidden="1">{#N/A,#N/A,FALSE,"Лист4"}</definedName>
    <definedName name="бббб" localSheetId="4" hidden="1">{#N/A,#N/A,FALSE,"Лист4"}</definedName>
    <definedName name="бббб" hidden="1">{#N/A,#N/A,FALSE,"Лист4"}</definedName>
    <definedName name="ббббб" localSheetId="4" hidden="1">{#N/A,#N/A,FALSE,"Лист4"}</definedName>
    <definedName name="ббббб" hidden="1">{#N/A,#N/A,FALSE,"Лист4"}</definedName>
    <definedName name="бббббб" localSheetId="4" hidden="1">{#N/A,#N/A,FALSE,"Лист4"}</definedName>
    <definedName name="бббббб" hidden="1">{#N/A,#N/A,FALSE,"Лист4"}</definedName>
    <definedName name="В68">#REF!</definedName>
    <definedName name="вввввввввввввввввввввввввввввввввв" localSheetId="4" hidden="1">{#N/A,#N/A,FALSE,"Лист4"}</definedName>
    <definedName name="вввввввввввввввввввввввввввввввввв" hidden="1">{#N/A,#N/A,FALSE,"Лист4"}</definedName>
    <definedName name="вс">#REF!</definedName>
    <definedName name="гг" localSheetId="4" hidden="1">{#N/A,#N/A,FALSE,"Лист4"}</definedName>
    <definedName name="гг" hidden="1">{#N/A,#N/A,FALSE,"Лист4"}</definedName>
    <definedName name="гр" localSheetId="4" hidden="1">{#N/A,#N/A,FALSE,"Лист4"}</definedName>
    <definedName name="гр" hidden="1">{#N/A,#N/A,FALSE,"Лист4"}</definedName>
    <definedName name="да" localSheetId="4" hidden="1">{#N/A,#N/A,FALSE,"Лист4"}</definedName>
    <definedName name="да" hidden="1">{#N/A,#N/A,FALSE,"Лист4"}</definedName>
    <definedName name="ддд" localSheetId="4" hidden="1">{#N/A,#N/A,FALSE,"Лист4"}</definedName>
    <definedName name="ддд" hidden="1">{#N/A,#N/A,FALSE,"Лист4"}</definedName>
    <definedName name="ддддддддддд" localSheetId="4" hidden="1">{#N/A,#N/A,FALSE,"Лист4"}</definedName>
    <definedName name="ддддддддддд" hidden="1">{#N/A,#N/A,FALSE,"Лист4"}</definedName>
    <definedName name="ее" localSheetId="4" hidden="1">{#N/A,#N/A,FALSE,"Лист4"}</definedName>
    <definedName name="ее" hidden="1">{#N/A,#N/A,FALSE,"Лист4"}</definedName>
    <definedName name="еее" localSheetId="4" hidden="1">{#N/A,#N/A,FALSE,"Лист4"}</definedName>
    <definedName name="еее" hidden="1">{#N/A,#N/A,FALSE,"Лист4"}</definedName>
    <definedName name="ееее" localSheetId="4" hidden="1">{#N/A,#N/A,FALSE,"Лист4"}</definedName>
    <definedName name="ееее" hidden="1">{#N/A,#N/A,FALSE,"Лист4"}</definedName>
    <definedName name="жж" localSheetId="4" hidden="1">{#N/A,#N/A,FALSE,"Лист4"}</definedName>
    <definedName name="жж" hidden="1">{#N/A,#N/A,FALSE,"Лист4"}</definedName>
    <definedName name="жжж" localSheetId="4" hidden="1">{#N/A,#N/A,FALSE,"Лист4"}</definedName>
    <definedName name="жжж" hidden="1">{#N/A,#N/A,FALSE,"Лист4"}</definedName>
    <definedName name="жжжжж" localSheetId="4" hidden="1">{#N/A,#N/A,FALSE,"Лист4"}</definedName>
    <definedName name="жжжжж" hidden="1">{#N/A,#N/A,FALSE,"Лист4"}</definedName>
    <definedName name="житлове" localSheetId="4" hidden="1">{#N/A,#N/A,FALSE,"Лист4"}</definedName>
    <definedName name="житлове" hidden="1">{#N/A,#N/A,FALSE,"Лист4"}</definedName>
    <definedName name="_xlnm.Print_Titles" localSheetId="1">'Видат дод 2'!$A:$B,'Видат дод 2'!$30:$33</definedName>
    <definedName name="_xlnm.Print_Titles" localSheetId="0">'Дод 1 доход '!$A:$B,'Дод 1 доход '!$27:$30</definedName>
    <definedName name="_xlnm.Print_Titles" localSheetId="2">кредитування!$A:$B,кредитування!$26:$29</definedName>
    <definedName name="_xlnm.Print_Titles" localSheetId="4">програми!$17:$17</definedName>
    <definedName name="здоровя" localSheetId="4" hidden="1">{#N/A,#N/A,FALSE,"Лист4"}</definedName>
    <definedName name="здоровя" hidden="1">{#N/A,#N/A,FALSE,"Лист4"}</definedName>
    <definedName name="зз" localSheetId="4" hidden="1">{#N/A,#N/A,FALSE,"Лист4"}</definedName>
    <definedName name="зз" hidden="1">{#N/A,#N/A,FALSE,"Лист4"}</definedName>
    <definedName name="ззз" localSheetId="4" hidden="1">{#N/A,#N/A,FALSE,"Лист4"}</definedName>
    <definedName name="ззз" hidden="1">{#N/A,#N/A,FALSE,"Лист4"}</definedName>
    <definedName name="зоо" localSheetId="4" hidden="1">{#N/A,#N/A,FALSE,"Лист4"}</definedName>
    <definedName name="зоо" hidden="1">{#N/A,#N/A,FALSE,"Лист4"}</definedName>
    <definedName name="і" localSheetId="4" hidden="1">{#N/A,#N/A,FALSE,"Лист4"}</definedName>
    <definedName name="і" hidden="1">{#N/A,#N/A,FALSE,"Лист4"}</definedName>
    <definedName name="івіп" localSheetId="4" hidden="1">{#N/A,#N/A,FALSE,"Лист4"}</definedName>
    <definedName name="івіп" hidden="1">{#N/A,#N/A,FALSE,"Лист4"}</definedName>
    <definedName name="іі" localSheetId="4" hidden="1">{#N/A,#N/A,FALSE,"Лист4"}</definedName>
    <definedName name="іі" hidden="1">{#N/A,#N/A,FALSE,"Лист4"}</definedName>
    <definedName name="інші" localSheetId="4" hidden="1">{#N/A,#N/A,FALSE,"Лист4"}</definedName>
    <definedName name="інші" hidden="1">{#N/A,#N/A,FALSE,"Лист4"}</definedName>
    <definedName name="йййй" localSheetId="4">#REF!</definedName>
    <definedName name="йййй">#REF!</definedName>
    <definedName name="ййййййййййййййй" localSheetId="4" hidden="1">{#N/A,#N/A,FALSE,"Лист4"}</definedName>
    <definedName name="ййййййййййййййй" hidden="1">{#N/A,#N/A,FALSE,"Лист4"}</definedName>
    <definedName name="ке" localSheetId="4" hidden="1">{#N/A,#N/A,FALSE,"Лист4"}</definedName>
    <definedName name="ке" hidden="1">{#N/A,#N/A,FALSE,"Лист4"}</definedName>
    <definedName name="кй" localSheetId="4" hidden="1">{#N/A,#N/A,FALSE,"Лист4"}</definedName>
    <definedName name="кй" hidden="1">{#N/A,#N/A,FALSE,"Лист4"}</definedName>
    <definedName name="кк" localSheetId="4" hidden="1">{#N/A,#N/A,FALSE,"Лист4"}</definedName>
    <definedName name="кк" hidden="1">{#N/A,#N/A,FALSE,"Лист4"}</definedName>
    <definedName name="комунальне" localSheetId="4" hidden="1">{#N/A,#N/A,FALSE,"Лист4"}</definedName>
    <definedName name="комунальне" hidden="1">{#N/A,#N/A,FALSE,"Лист4"}</definedName>
    <definedName name="кот" localSheetId="4" hidden="1">{#N/A,#N/A,FALSE,"Лист4"}</definedName>
    <definedName name="кот" hidden="1">{#N/A,#N/A,FALSE,"Лист4"}</definedName>
    <definedName name="кр" localSheetId="4" hidden="1">{#N/A,#N/A,FALSE,"Лист4"}</definedName>
    <definedName name="кр" hidden="1">{#N/A,#N/A,FALSE,"Лист4"}</definedName>
    <definedName name="культура" localSheetId="4" hidden="1">{#N/A,#N/A,FALSE,"Лист4"}</definedName>
    <definedName name="культура" hidden="1">{#N/A,#N/A,FALSE,"Лист4"}</definedName>
    <definedName name="кц" localSheetId="4" hidden="1">{#N/A,#N/A,FALSE,"Лист4"}</definedName>
    <definedName name="кц" hidden="1">{#N/A,#N/A,FALSE,"Лист4"}</definedName>
    <definedName name="лл" localSheetId="4" hidden="1">{#N/A,#N/A,FALSE,"Лист4"}</definedName>
    <definedName name="лл" hidden="1">{#N/A,#N/A,FALSE,"Лист4"}</definedName>
    <definedName name="ллл" localSheetId="4" hidden="1">{#N/A,#N/A,FALSE,"Лист4"}</definedName>
    <definedName name="ллл" hidden="1">{#N/A,#N/A,FALSE,"Лист4"}</definedName>
    <definedName name="ллллл" localSheetId="3">#REF!</definedName>
    <definedName name="ллллл" localSheetId="0">#REF!</definedName>
    <definedName name="ллллл" localSheetId="2">#REF!</definedName>
    <definedName name="ллллл">#REF!</definedName>
    <definedName name="ллллллл" localSheetId="4" hidden="1">{#N/A,#N/A,FALSE,"Лист4"}</definedName>
    <definedName name="ллллллл" hidden="1">{#N/A,#N/A,FALSE,"Лист4"}</definedName>
    <definedName name="ллллллллллллллллллллллллллллллл" localSheetId="4" hidden="1">{#N/A,#N/A,FALSE,"Лист4"}</definedName>
    <definedName name="ллллллллллллллллллллллллллллллл" hidden="1">{#N/A,#N/A,FALSE,"Лист4"}</definedName>
    <definedName name="м" localSheetId="4" hidden="1">{#N/A,#N/A,FALSE,"Лист4"}</definedName>
    <definedName name="м" hidden="1">{#N/A,#N/A,FALSE,"Лист4"}</definedName>
    <definedName name="мм" localSheetId="4" hidden="1">{#N/A,#N/A,FALSE,"Лист4"}</definedName>
    <definedName name="мм" hidden="1">{#N/A,#N/A,FALSE,"Лист4"}</definedName>
    <definedName name="ммм" localSheetId="4" hidden="1">{#N/A,#N/A,FALSE,"Лист4"}</definedName>
    <definedName name="ммм" hidden="1">{#N/A,#N/A,FALSE,"Лист4"}</definedName>
    <definedName name="мммммм" localSheetId="4" hidden="1">{#N/A,#N/A,FALSE,"Лист4"}</definedName>
    <definedName name="мммммм" hidden="1">{#N/A,#N/A,FALSE,"Лист4"}</definedName>
    <definedName name="мммммммммммммм" localSheetId="4" hidden="1">{#N/A,#N/A,FALSE,"Лист4"}</definedName>
    <definedName name="мммммммммммммм" hidden="1">{#N/A,#N/A,FALSE,"Лист4"}</definedName>
    <definedName name="ммммммммммммммммм" localSheetId="4" hidden="1">{#N/A,#N/A,FALSE,"Лист4"}</definedName>
    <definedName name="ммммммммммммммммм" hidden="1">{#N/A,#N/A,FALSE,"Лист4"}</definedName>
    <definedName name="не" localSheetId="4" hidden="1">{#N/A,#N/A,FALSE,"Лист4"}</definedName>
    <definedName name="не" hidden="1">{#N/A,#N/A,FALSE,"Лист4"}</definedName>
    <definedName name="ннннннннн" localSheetId="4" hidden="1">{#N/A,#N/A,FALSE,"Лист4"}</definedName>
    <definedName name="ннннннннн" hidden="1">{#N/A,#N/A,FALSE,"Лист4"}</definedName>
    <definedName name="о" localSheetId="4" hidden="1">{#N/A,#N/A,FALSE,"Лист4"}</definedName>
    <definedName name="о" hidden="1">{#N/A,#N/A,FALSE,"Лист4"}</definedName>
    <definedName name="_xlnm.Print_Area" localSheetId="1">'Видат дод 2'!$A$1:$P$145</definedName>
    <definedName name="_xlnm.Print_Area" localSheetId="0">'Дод 1 доход '!$A$4:$P$162</definedName>
    <definedName name="_xlnm.Print_Area" localSheetId="2">кредитування!$A$8:$R$38</definedName>
    <definedName name="_xlnm.Print_Area" localSheetId="4">програми!$A$1:$H$173</definedName>
    <definedName name="оо" localSheetId="4" hidden="1">{#N/A,#N/A,FALSE,"Лист4"}</definedName>
    <definedName name="оо" hidden="1">{#N/A,#N/A,FALSE,"Лист4"}</definedName>
    <definedName name="ооо" localSheetId="4" hidden="1">{#N/A,#N/A,FALSE,"Лист4"}</definedName>
    <definedName name="ооо" hidden="1">{#N/A,#N/A,FALSE,"Лист4"}</definedName>
    <definedName name="оооо" localSheetId="4" hidden="1">{#N/A,#N/A,FALSE,"Лист4"}</definedName>
    <definedName name="оооо" hidden="1">{#N/A,#N/A,FALSE,"Лист4"}</definedName>
    <definedName name="ооооо" localSheetId="4" hidden="1">{#N/A,#N/A,FALSE,"Лист4"}</definedName>
    <definedName name="ооооо" hidden="1">{#N/A,#N/A,FALSE,"Лист4"}</definedName>
    <definedName name="оооооо" localSheetId="3">#REF!</definedName>
    <definedName name="оооооо" localSheetId="0">#REF!</definedName>
    <definedName name="оооооо" localSheetId="2">#REF!</definedName>
    <definedName name="оооооо" localSheetId="4">#REF!</definedName>
    <definedName name="оооооо">#REF!</definedName>
    <definedName name="оооооооо" localSheetId="4" hidden="1">{#N/A,#N/A,FALSE,"Лист4"}</definedName>
    <definedName name="оооооооо" hidden="1">{#N/A,#N/A,FALSE,"Лист4"}</definedName>
    <definedName name="оооооооооооооооооооооооооо" localSheetId="4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4" hidden="1">{#N/A,#N/A,FALSE,"Лист4"}</definedName>
    <definedName name="ооооооооооооооооооооооооооооо" hidden="1">{#N/A,#N/A,FALSE,"Лист4"}</definedName>
    <definedName name="освіта" localSheetId="4" hidden="1">{#N/A,#N/A,FALSE,"Лист4"}</definedName>
    <definedName name="освіта" hidden="1">{#N/A,#N/A,FALSE,"Лист4"}</definedName>
    <definedName name="ох" localSheetId="4" hidden="1">{#N/A,#N/A,FALSE,"Лист4"}</definedName>
    <definedName name="ох" hidden="1">{#N/A,#N/A,FALSE,"Лист4"}</definedName>
    <definedName name="охорона" localSheetId="4" hidden="1">{#N/A,#N/A,FALSE,"Лист4"}</definedName>
    <definedName name="охорона" hidden="1">{#N/A,#N/A,FALSE,"Лист4"}</definedName>
    <definedName name="охх" localSheetId="4" hidden="1">{#N/A,#N/A,FALSE,"Лист4"}</definedName>
    <definedName name="охх" hidden="1">{#N/A,#N/A,FALSE,"Лист4"}</definedName>
    <definedName name="пот" localSheetId="4" hidden="1">{#N/A,#N/A,FALSE,"Лист4"}</definedName>
    <definedName name="пот" hidden="1">{#N/A,#N/A,FALSE,"Лист4"}</definedName>
    <definedName name="пп" localSheetId="4" hidden="1">{#N/A,#N/A,FALSE,"Лист4"}</definedName>
    <definedName name="пп" hidden="1">{#N/A,#N/A,FALSE,"Лист4"}</definedName>
    <definedName name="рррр" localSheetId="3">#REF!</definedName>
    <definedName name="рррр" localSheetId="0">#REF!</definedName>
    <definedName name="рррр" localSheetId="2">#REF!</definedName>
    <definedName name="рррр">#REF!</definedName>
    <definedName name="ррррр" localSheetId="3">#REF!</definedName>
    <definedName name="ррррр" localSheetId="0">#REF!</definedName>
    <definedName name="ррррр" localSheetId="2">#REF!</definedName>
    <definedName name="ррррр" localSheetId="4">#REF!</definedName>
    <definedName name="ррррр">#REF!</definedName>
    <definedName name="с" localSheetId="3">#REF!</definedName>
    <definedName name="с" localSheetId="0">#REF!</definedName>
    <definedName name="с" localSheetId="2">#REF!</definedName>
    <definedName name="с" localSheetId="4">#REF!</definedName>
    <definedName name="с">#REF!</definedName>
    <definedName name="сс" localSheetId="4" hidden="1">{#N/A,#N/A,FALSE,"Лист4"}</definedName>
    <definedName name="сс" hidden="1">{#N/A,#N/A,FALSE,"Лист4"}</definedName>
    <definedName name="ссс" localSheetId="4" hidden="1">{#N/A,#N/A,FALSE,"Лист4"}</definedName>
    <definedName name="ссс" hidden="1">{#N/A,#N/A,FALSE,"Лист4"}</definedName>
    <definedName name="ссссс" localSheetId="4" hidden="1">{#N/A,#N/A,FALSE,"Лист4"}</definedName>
    <definedName name="ссссс" hidden="1">{#N/A,#N/A,FALSE,"Лист4"}</definedName>
    <definedName name="ссссссс" localSheetId="4" hidden="1">{#N/A,#N/A,FALSE,"Лист4"}</definedName>
    <definedName name="ссссссс" hidden="1">{#N/A,#N/A,FALSE,"Лист4"}</definedName>
    <definedName name="сссссссссс" localSheetId="4" hidden="1">{#N/A,#N/A,FALSE,"Лист4"}</definedName>
    <definedName name="сссссссссс" hidden="1">{#N/A,#N/A,FALSE,"Лист4"}</definedName>
    <definedName name="сссссссссссс" localSheetId="4" hidden="1">{#N/A,#N/A,FALSE,"Лист4"}</definedName>
    <definedName name="сссссссссссс" hidden="1">{#N/A,#N/A,FALSE,"Лист4"}</definedName>
    <definedName name="ссссссссссссс" localSheetId="4" hidden="1">{#N/A,#N/A,FALSE,"Лист4"}</definedName>
    <definedName name="ссссссссссссс" hidden="1">{#N/A,#N/A,FALSE,"Лист4"}</definedName>
    <definedName name="укефукефуке" localSheetId="4" hidden="1">{#N/A,#N/A,FALSE,"Лист4"}</definedName>
    <definedName name="укефукефуке" hidden="1">{#N/A,#N/A,FALSE,"Лист4"}</definedName>
    <definedName name="управ" localSheetId="4" hidden="1">{#N/A,#N/A,FALSE,"Лист4"}</definedName>
    <definedName name="управ" hidden="1">{#N/A,#N/A,FALSE,"Лист4"}</definedName>
    <definedName name="управління" localSheetId="4" hidden="1">{#N/A,#N/A,FALSE,"Лист4"}</definedName>
    <definedName name="управління" hidden="1">{#N/A,#N/A,FALSE,"Лист4"}</definedName>
    <definedName name="ф" localSheetId="4" hidden="1">{#N/A,#N/A,FALSE,"Лист4"}</definedName>
    <definedName name="ф" hidden="1">{#N/A,#N/A,FALSE,"Лист4"}</definedName>
    <definedName name="фі" localSheetId="4" hidden="1">{#N/A,#N/A,FALSE,"Лист4"}</definedName>
    <definedName name="фі" hidden="1">{#N/A,#N/A,FALSE,"Лист4"}</definedName>
    <definedName name="фф" localSheetId="4" hidden="1">{#N/A,#N/A,FALSE,"Лист4"}</definedName>
    <definedName name="фф" hidden="1">{#N/A,#N/A,FALSE,"Лист4"}</definedName>
    <definedName name="ффф" localSheetId="4" hidden="1">{#N/A,#N/A,FALSE,"Лист4"}</definedName>
    <definedName name="ффф" hidden="1">{#N/A,#N/A,FALSE,"Лист4"}</definedName>
    <definedName name="хххх" localSheetId="4" hidden="1">{#N/A,#N/A,FALSE,"Лист4"}</definedName>
    <definedName name="хххх" hidden="1">{#N/A,#N/A,FALSE,"Лист4"}</definedName>
    <definedName name="ххххх" localSheetId="4" hidden="1">{#N/A,#N/A,FALSE,"Лист4"}</definedName>
    <definedName name="ххххх" hidden="1">{#N/A,#N/A,FALSE,"Лист4"}</definedName>
    <definedName name="цй" localSheetId="4" hidden="1">{#N/A,#N/A,FALSE,"Лист4"}</definedName>
    <definedName name="цй" hidden="1">{#N/A,#N/A,FALSE,"Лист4"}</definedName>
    <definedName name="цц" localSheetId="4" hidden="1">{#N/A,#N/A,FALSE,"Лист4"}</definedName>
    <definedName name="цц" hidden="1">{#N/A,#N/A,FALSE,"Лист4"}</definedName>
    <definedName name="чч" localSheetId="4" hidden="1">{#N/A,#N/A,FALSE,"Лист4"}</definedName>
    <definedName name="чч" hidden="1">{#N/A,#N/A,FALSE,"Лист4"}</definedName>
    <definedName name="чччччччччччччччччччччччччччччч" localSheetId="4" hidden="1">{#N/A,#N/A,FALSE,"Лист4"}</definedName>
    <definedName name="чччччччччччччччччччччччччччччч" hidden="1">{#N/A,#N/A,FALSE,"Лист4"}</definedName>
    <definedName name="шш" localSheetId="4" hidden="1">{#N/A,#N/A,FALSE,"Лист4"}</definedName>
    <definedName name="шш" hidden="1">{#N/A,#N/A,FALSE,"Лист4"}</definedName>
    <definedName name="щщ" localSheetId="3">#REF!</definedName>
    <definedName name="щщ" localSheetId="0">#REF!</definedName>
    <definedName name="щщ" localSheetId="2">#REF!</definedName>
    <definedName name="щщ" localSheetId="4">#REF!</definedName>
    <definedName name="щщ">#REF!</definedName>
    <definedName name="щщщ" localSheetId="4" hidden="1">{#N/A,#N/A,FALSE,"Лист4"}</definedName>
    <definedName name="щщщ" hidden="1">{#N/A,#N/A,FALSE,"Лист4"}</definedName>
    <definedName name="щщщщ" localSheetId="4" hidden="1">{#N/A,#N/A,FALSE,"Лист4"}</definedName>
    <definedName name="щщщщ" hidden="1">{#N/A,#N/A,FALSE,"Лист4"}</definedName>
    <definedName name="ю" localSheetId="4" hidden="1">{#N/A,#N/A,FALSE,"Лист4"}</definedName>
    <definedName name="ю" hidden="1">{#N/A,#N/A,FALSE,"Лист4"}</definedName>
    <definedName name="ююю" localSheetId="4" hidden="1">{#N/A,#N/A,FALSE,"Лист4"}</definedName>
    <definedName name="ююю" hidden="1">{#N/A,#N/A,FALSE,"Лист4"}</definedName>
    <definedName name="я" localSheetId="4" hidden="1">{#N/A,#N/A,FALSE,"Лист4"}</definedName>
    <definedName name="я" hidden="1">{#N/A,#N/A,FALSE,"Лист4"}</definedName>
    <definedName name="яя" localSheetId="4" hidden="1">{#N/A,#N/A,FALSE,"Лист4"}</definedName>
    <definedName name="яя" hidden="1">{#N/A,#N/A,FALSE,"Лист4"}</definedName>
    <definedName name="яяя" localSheetId="4" hidden="1">{#N/A,#N/A,FALSE,"Лист4"}</definedName>
    <definedName name="яяя" hidden="1">{#N/A,#N/A,FALSE,"Лист4"}</definedName>
    <definedName name="яяяя" localSheetId="4" hidden="1">{#N/A,#N/A,FALSE,"Лист4"}</definedName>
    <definedName name="яяяя" hidden="1">{#N/A,#N/A,FALSE,"Лист4"}</definedName>
    <definedName name="яяяяяя" localSheetId="4" hidden="1">{#N/A,#N/A,FALSE,"Лист4"}</definedName>
    <definedName name="яяяяяя" hidden="1">{#N/A,#N/A,FALSE,"Лист4"}</definedName>
    <definedName name="яяяяяяяя" localSheetId="4" hidden="1">{#N/A,#N/A,FALSE,"Лист4"}</definedName>
    <definedName name="яяяяяяяя" hidden="1">{#N/A,#N/A,FALSE,"Лист4"}</definedName>
  </definedNames>
  <calcPr calcId="125725"/>
  <fileRecoveryPr autoRecover="0"/>
</workbook>
</file>

<file path=xl/calcChain.xml><?xml version="1.0" encoding="utf-8"?>
<calcChain xmlns="http://schemas.openxmlformats.org/spreadsheetml/2006/main">
  <c r="F31" i="4"/>
  <c r="F32"/>
  <c r="E31"/>
  <c r="C77" i="5"/>
  <c r="D77"/>
  <c r="E85"/>
  <c r="E121"/>
  <c r="G140" i="1"/>
  <c r="E140"/>
  <c r="F56"/>
  <c r="F55"/>
  <c r="F54"/>
  <c r="K52"/>
  <c r="C121" i="5"/>
  <c r="D85"/>
  <c r="C85"/>
  <c r="D66"/>
  <c r="E66"/>
  <c r="C66"/>
  <c r="L77"/>
  <c r="N77"/>
  <c r="E77"/>
  <c r="F78"/>
  <c r="E59"/>
  <c r="J121"/>
  <c r="J89"/>
  <c r="F102"/>
  <c r="J82"/>
  <c r="J81"/>
  <c r="F79"/>
  <c r="E62"/>
  <c r="O62" s="1"/>
  <c r="C60"/>
  <c r="C59" s="1"/>
  <c r="L59" s="1"/>
  <c r="D60"/>
  <c r="N60" s="1"/>
  <c r="E60"/>
  <c r="C62"/>
  <c r="L62" s="1"/>
  <c r="I32" i="3"/>
  <c r="I30"/>
  <c r="K57" i="1"/>
  <c r="J30" i="3"/>
  <c r="J32" s="1"/>
  <c r="G32" i="4"/>
  <c r="G19" i="6"/>
  <c r="G157" s="1"/>
  <c r="F19"/>
  <c r="F157" s="1"/>
  <c r="E19"/>
  <c r="E157" s="1"/>
  <c r="G34" i="1"/>
  <c r="I34"/>
  <c r="I140" s="1"/>
  <c r="J34"/>
  <c r="J140" s="1"/>
  <c r="H34"/>
  <c r="H140" s="1"/>
  <c r="N53"/>
  <c r="O53"/>
  <c r="M53"/>
  <c r="L53"/>
  <c r="K53"/>
  <c r="O56"/>
  <c r="N56"/>
  <c r="M56"/>
  <c r="O45"/>
  <c r="O46"/>
  <c r="P46" s="1"/>
  <c r="O47"/>
  <c r="O48"/>
  <c r="O49"/>
  <c r="O50"/>
  <c r="P50" s="1"/>
  <c r="O52"/>
  <c r="N45"/>
  <c r="N46"/>
  <c r="N47"/>
  <c r="N48"/>
  <c r="N49"/>
  <c r="N50"/>
  <c r="N52"/>
  <c r="M45"/>
  <c r="M46"/>
  <c r="M47"/>
  <c r="M48"/>
  <c r="M49"/>
  <c r="M50"/>
  <c r="M52"/>
  <c r="L45"/>
  <c r="L46"/>
  <c r="L47"/>
  <c r="L48"/>
  <c r="L49"/>
  <c r="L50"/>
  <c r="L52"/>
  <c r="F45"/>
  <c r="F46"/>
  <c r="F47"/>
  <c r="F48"/>
  <c r="F49"/>
  <c r="F50"/>
  <c r="F52"/>
  <c r="F44"/>
  <c r="F36"/>
  <c r="F37"/>
  <c r="F38"/>
  <c r="F39"/>
  <c r="F40"/>
  <c r="F41"/>
  <c r="F42"/>
  <c r="C122" i="5"/>
  <c r="O61"/>
  <c r="O63"/>
  <c r="N61"/>
  <c r="N63"/>
  <c r="M55"/>
  <c r="M56"/>
  <c r="M58"/>
  <c r="M61"/>
  <c r="L61"/>
  <c r="M63"/>
  <c r="L63"/>
  <c r="O64"/>
  <c r="N64"/>
  <c r="M64"/>
  <c r="L64"/>
  <c r="L73"/>
  <c r="L74"/>
  <c r="L75"/>
  <c r="L76"/>
  <c r="N79"/>
  <c r="N80"/>
  <c r="O79"/>
  <c r="O80"/>
  <c r="M80"/>
  <c r="M79"/>
  <c r="L79"/>
  <c r="L80"/>
  <c r="L132"/>
  <c r="F151"/>
  <c r="F132"/>
  <c r="F133"/>
  <c r="E92"/>
  <c r="E91" s="1"/>
  <c r="E95"/>
  <c r="D95"/>
  <c r="M95" s="1"/>
  <c r="C95"/>
  <c r="L95" s="1"/>
  <c r="D92"/>
  <c r="C92"/>
  <c r="M93"/>
  <c r="N93"/>
  <c r="O93"/>
  <c r="P93"/>
  <c r="F94"/>
  <c r="F80"/>
  <c r="H81"/>
  <c r="I81"/>
  <c r="G81"/>
  <c r="F76"/>
  <c r="O76"/>
  <c r="M76"/>
  <c r="N76"/>
  <c r="F75"/>
  <c r="O75"/>
  <c r="M75"/>
  <c r="N75"/>
  <c r="F69"/>
  <c r="F70"/>
  <c r="F71"/>
  <c r="F72"/>
  <c r="F73"/>
  <c r="F74"/>
  <c r="F68"/>
  <c r="O74"/>
  <c r="M74"/>
  <c r="N74"/>
  <c r="P74" s="1"/>
  <c r="O73"/>
  <c r="M73"/>
  <c r="N73"/>
  <c r="F64"/>
  <c r="F61"/>
  <c r="F63"/>
  <c r="D62"/>
  <c r="N62" s="1"/>
  <c r="O99" i="1"/>
  <c r="N99"/>
  <c r="M99"/>
  <c r="L99"/>
  <c r="O133"/>
  <c r="N133"/>
  <c r="M133"/>
  <c r="O132"/>
  <c r="N132"/>
  <c r="M132"/>
  <c r="O130"/>
  <c r="N130"/>
  <c r="M130"/>
  <c r="L130"/>
  <c r="O129"/>
  <c r="N129"/>
  <c r="M129"/>
  <c r="L129"/>
  <c r="O128"/>
  <c r="N128"/>
  <c r="M128"/>
  <c r="L128"/>
  <c r="J60"/>
  <c r="I60"/>
  <c r="H60"/>
  <c r="G60"/>
  <c r="E60"/>
  <c r="D60"/>
  <c r="C60"/>
  <c r="I116" i="5"/>
  <c r="O127"/>
  <c r="N127"/>
  <c r="M127"/>
  <c r="J113"/>
  <c r="K155"/>
  <c r="N120"/>
  <c r="O120"/>
  <c r="H108"/>
  <c r="F136"/>
  <c r="O149"/>
  <c r="M149"/>
  <c r="N149"/>
  <c r="O147"/>
  <c r="M147"/>
  <c r="N147"/>
  <c r="O143"/>
  <c r="M143"/>
  <c r="N143"/>
  <c r="O141"/>
  <c r="M141"/>
  <c r="N141"/>
  <c r="F135"/>
  <c r="F127"/>
  <c r="K130" i="1"/>
  <c r="F133"/>
  <c r="P133"/>
  <c r="F132"/>
  <c r="P132" s="1"/>
  <c r="F128"/>
  <c r="F129"/>
  <c r="K122"/>
  <c r="K118"/>
  <c r="K117"/>
  <c r="O112"/>
  <c r="N112"/>
  <c r="M112"/>
  <c r="L112"/>
  <c r="K112"/>
  <c r="F106"/>
  <c r="O106"/>
  <c r="M106"/>
  <c r="N106"/>
  <c r="F105"/>
  <c r="O105"/>
  <c r="M105"/>
  <c r="N105"/>
  <c r="J71"/>
  <c r="I71"/>
  <c r="H71"/>
  <c r="G71"/>
  <c r="E71"/>
  <c r="D71"/>
  <c r="C71"/>
  <c r="K84"/>
  <c r="K83"/>
  <c r="O84"/>
  <c r="N84"/>
  <c r="M84"/>
  <c r="L84"/>
  <c r="O83"/>
  <c r="N83"/>
  <c r="M83"/>
  <c r="L83"/>
  <c r="K70"/>
  <c r="O70"/>
  <c r="N70"/>
  <c r="P70"/>
  <c r="M70"/>
  <c r="K69"/>
  <c r="O69"/>
  <c r="N69"/>
  <c r="P69"/>
  <c r="M69"/>
  <c r="K59"/>
  <c r="O54"/>
  <c r="N54"/>
  <c r="M54"/>
  <c r="L54"/>
  <c r="O44"/>
  <c r="P44"/>
  <c r="N44"/>
  <c r="M44"/>
  <c r="L44"/>
  <c r="O36"/>
  <c r="N36"/>
  <c r="P36" s="1"/>
  <c r="M36"/>
  <c r="L36"/>
  <c r="G145" i="6"/>
  <c r="G144" s="1"/>
  <c r="H144" s="1"/>
  <c r="F145"/>
  <c r="F144"/>
  <c r="G125"/>
  <c r="G135"/>
  <c r="H135"/>
  <c r="F125"/>
  <c r="F135"/>
  <c r="C85" i="1"/>
  <c r="C114"/>
  <c r="C121"/>
  <c r="C123"/>
  <c r="G85"/>
  <c r="G114"/>
  <c r="G121"/>
  <c r="G123"/>
  <c r="C30" i="3"/>
  <c r="C32"/>
  <c r="D30"/>
  <c r="D32" s="1"/>
  <c r="E30"/>
  <c r="E32" s="1"/>
  <c r="F30"/>
  <c r="F32"/>
  <c r="L30"/>
  <c r="L32" s="1"/>
  <c r="K30"/>
  <c r="K32" s="1"/>
  <c r="J35" i="4"/>
  <c r="I35"/>
  <c r="H35"/>
  <c r="D123" i="1"/>
  <c r="I123"/>
  <c r="K113"/>
  <c r="O55"/>
  <c r="O79"/>
  <c r="M79"/>
  <c r="N79"/>
  <c r="L79"/>
  <c r="O77"/>
  <c r="M77"/>
  <c r="N77"/>
  <c r="O74"/>
  <c r="N74"/>
  <c r="M74"/>
  <c r="L74"/>
  <c r="G116" i="5"/>
  <c r="H116"/>
  <c r="J116"/>
  <c r="E40"/>
  <c r="E108"/>
  <c r="E113"/>
  <c r="E57"/>
  <c r="C33"/>
  <c r="C46"/>
  <c r="C43"/>
  <c r="C52"/>
  <c r="C54"/>
  <c r="C57"/>
  <c r="C81"/>
  <c r="C86"/>
  <c r="C101"/>
  <c r="C104"/>
  <c r="C108"/>
  <c r="C113"/>
  <c r="C116"/>
  <c r="K64" i="1"/>
  <c r="O61"/>
  <c r="N61"/>
  <c r="M61"/>
  <c r="L61"/>
  <c r="J126" i="5"/>
  <c r="J131"/>
  <c r="I126"/>
  <c r="N126" s="1"/>
  <c r="I131"/>
  <c r="H126"/>
  <c r="M126" s="1"/>
  <c r="H131"/>
  <c r="G126"/>
  <c r="G131"/>
  <c r="L131" s="1"/>
  <c r="L136"/>
  <c r="O35" i="1"/>
  <c r="P35" s="1"/>
  <c r="P34" s="1"/>
  <c r="O37"/>
  <c r="O43"/>
  <c r="P43" s="1"/>
  <c r="O38"/>
  <c r="O39"/>
  <c r="O40"/>
  <c r="O41"/>
  <c r="O42"/>
  <c r="O57"/>
  <c r="O58"/>
  <c r="O59"/>
  <c r="O62"/>
  <c r="O63"/>
  <c r="O64"/>
  <c r="O65"/>
  <c r="O66"/>
  <c r="O67"/>
  <c r="O68"/>
  <c r="O72"/>
  <c r="O75"/>
  <c r="O76"/>
  <c r="O78"/>
  <c r="O80"/>
  <c r="O73"/>
  <c r="O86"/>
  <c r="O87"/>
  <c r="O88"/>
  <c r="O89"/>
  <c r="O90"/>
  <c r="O91"/>
  <c r="O92"/>
  <c r="O94"/>
  <c r="O95"/>
  <c r="O98"/>
  <c r="O100"/>
  <c r="O101"/>
  <c r="O102"/>
  <c r="O103"/>
  <c r="O104"/>
  <c r="O107"/>
  <c r="O108"/>
  <c r="O110"/>
  <c r="O111"/>
  <c r="O113"/>
  <c r="P113" s="1"/>
  <c r="O93"/>
  <c r="O96"/>
  <c r="O97"/>
  <c r="O109"/>
  <c r="O115"/>
  <c r="O116"/>
  <c r="O117"/>
  <c r="O118"/>
  <c r="O119"/>
  <c r="O120"/>
  <c r="O122"/>
  <c r="O121"/>
  <c r="O131"/>
  <c r="O124"/>
  <c r="O125"/>
  <c r="O126"/>
  <c r="O127"/>
  <c r="O134"/>
  <c r="N35"/>
  <c r="N37"/>
  <c r="N43"/>
  <c r="N55"/>
  <c r="P55" s="1"/>
  <c r="N57"/>
  <c r="N58"/>
  <c r="P58"/>
  <c r="N59"/>
  <c r="N38"/>
  <c r="N39"/>
  <c r="N40"/>
  <c r="N41"/>
  <c r="N42"/>
  <c r="N62"/>
  <c r="P62"/>
  <c r="N63"/>
  <c r="P63" s="1"/>
  <c r="N64"/>
  <c r="N65"/>
  <c r="P65" s="1"/>
  <c r="N66"/>
  <c r="P66"/>
  <c r="N67"/>
  <c r="P67" s="1"/>
  <c r="N68"/>
  <c r="P68"/>
  <c r="N72"/>
  <c r="N75"/>
  <c r="N76"/>
  <c r="N78"/>
  <c r="N80"/>
  <c r="N73"/>
  <c r="N86"/>
  <c r="N87"/>
  <c r="N88"/>
  <c r="N89"/>
  <c r="N90"/>
  <c r="N91"/>
  <c r="N92"/>
  <c r="N94"/>
  <c r="N95"/>
  <c r="N97"/>
  <c r="N98"/>
  <c r="N100"/>
  <c r="N101"/>
  <c r="N102"/>
  <c r="N103"/>
  <c r="N104"/>
  <c r="N107"/>
  <c r="N108"/>
  <c r="N109"/>
  <c r="N110"/>
  <c r="N111"/>
  <c r="P111"/>
  <c r="N113"/>
  <c r="N93"/>
  <c r="N96"/>
  <c r="N115"/>
  <c r="N116"/>
  <c r="N117"/>
  <c r="N118"/>
  <c r="N119"/>
  <c r="N120"/>
  <c r="N122"/>
  <c r="N121"/>
  <c r="N124"/>
  <c r="N125"/>
  <c r="N126"/>
  <c r="N127"/>
  <c r="M35"/>
  <c r="M37"/>
  <c r="M43"/>
  <c r="M55"/>
  <c r="M57"/>
  <c r="M58"/>
  <c r="M59"/>
  <c r="M38"/>
  <c r="M39"/>
  <c r="M40"/>
  <c r="M41"/>
  <c r="M42"/>
  <c r="M62"/>
  <c r="M63"/>
  <c r="M64"/>
  <c r="M65"/>
  <c r="M66"/>
  <c r="M67"/>
  <c r="M68"/>
  <c r="M72"/>
  <c r="M75"/>
  <c r="M76"/>
  <c r="M78"/>
  <c r="M80"/>
  <c r="M73"/>
  <c r="M86"/>
  <c r="M87"/>
  <c r="M88"/>
  <c r="M89"/>
  <c r="M90"/>
  <c r="M91"/>
  <c r="M92"/>
  <c r="M94"/>
  <c r="M95"/>
  <c r="M97"/>
  <c r="M98"/>
  <c r="M100"/>
  <c r="M101"/>
  <c r="M102"/>
  <c r="M103"/>
  <c r="M104"/>
  <c r="M107"/>
  <c r="M108"/>
  <c r="M109"/>
  <c r="M110"/>
  <c r="M111"/>
  <c r="M113"/>
  <c r="M93"/>
  <c r="M96"/>
  <c r="M115"/>
  <c r="M116"/>
  <c r="M117"/>
  <c r="M118"/>
  <c r="M119"/>
  <c r="M120"/>
  <c r="M122"/>
  <c r="M121"/>
  <c r="M124"/>
  <c r="M131"/>
  <c r="M134"/>
  <c r="M125"/>
  <c r="M126"/>
  <c r="M127"/>
  <c r="L35"/>
  <c r="L37"/>
  <c r="L38"/>
  <c r="L39"/>
  <c r="L40"/>
  <c r="L41"/>
  <c r="L58"/>
  <c r="L59"/>
  <c r="L62"/>
  <c r="L63"/>
  <c r="L64"/>
  <c r="L65"/>
  <c r="L66"/>
  <c r="L68"/>
  <c r="L67"/>
  <c r="L72"/>
  <c r="L75"/>
  <c r="L76"/>
  <c r="L78"/>
  <c r="L80"/>
  <c r="L73"/>
  <c r="L86"/>
  <c r="L87"/>
  <c r="L88"/>
  <c r="L89"/>
  <c r="L90"/>
  <c r="L91"/>
  <c r="L92"/>
  <c r="L94"/>
  <c r="L95"/>
  <c r="L97"/>
  <c r="L98"/>
  <c r="L100"/>
  <c r="L101"/>
  <c r="L102"/>
  <c r="L103"/>
  <c r="L104"/>
  <c r="L107"/>
  <c r="L108"/>
  <c r="L109"/>
  <c r="L110"/>
  <c r="L93"/>
  <c r="L96"/>
  <c r="L111"/>
  <c r="L113"/>
  <c r="L115"/>
  <c r="L116"/>
  <c r="L117"/>
  <c r="L118"/>
  <c r="L119"/>
  <c r="L124"/>
  <c r="L134"/>
  <c r="L125"/>
  <c r="L126"/>
  <c r="L121"/>
  <c r="J85"/>
  <c r="J114"/>
  <c r="J121"/>
  <c r="J123"/>
  <c r="I85"/>
  <c r="I114"/>
  <c r="I121"/>
  <c r="K121" s="1"/>
  <c r="H85"/>
  <c r="H114"/>
  <c r="H123"/>
  <c r="H121"/>
  <c r="E85"/>
  <c r="E114"/>
  <c r="E121"/>
  <c r="E123"/>
  <c r="F60"/>
  <c r="D85"/>
  <c r="D114"/>
  <c r="D121"/>
  <c r="F79"/>
  <c r="F77"/>
  <c r="K74"/>
  <c r="F74"/>
  <c r="K49"/>
  <c r="L81"/>
  <c r="L82"/>
  <c r="M81"/>
  <c r="M82"/>
  <c r="N81"/>
  <c r="N82"/>
  <c r="O81"/>
  <c r="O82"/>
  <c r="F72"/>
  <c r="K72"/>
  <c r="F73"/>
  <c r="F61"/>
  <c r="K61"/>
  <c r="K35"/>
  <c r="K34" s="1"/>
  <c r="F35"/>
  <c r="F34" s="1"/>
  <c r="H21" i="6"/>
  <c r="H23"/>
  <c r="E24"/>
  <c r="F24"/>
  <c r="G24"/>
  <c r="H24" s="1"/>
  <c r="H25"/>
  <c r="E26"/>
  <c r="F26"/>
  <c r="G26"/>
  <c r="H26"/>
  <c r="H27"/>
  <c r="H28"/>
  <c r="E31"/>
  <c r="E30"/>
  <c r="F31"/>
  <c r="F30" s="1"/>
  <c r="G31"/>
  <c r="G30"/>
  <c r="E32"/>
  <c r="F32"/>
  <c r="G32"/>
  <c r="E33"/>
  <c r="F33"/>
  <c r="G33"/>
  <c r="H34"/>
  <c r="H35"/>
  <c r="H36"/>
  <c r="H37"/>
  <c r="H38"/>
  <c r="H39"/>
  <c r="F40"/>
  <c r="G40"/>
  <c r="H41"/>
  <c r="F42"/>
  <c r="G42"/>
  <c r="H43"/>
  <c r="H42" s="1"/>
  <c r="H44"/>
  <c r="E63"/>
  <c r="E69"/>
  <c r="E77"/>
  <c r="E107"/>
  <c r="E46"/>
  <c r="E45" s="1"/>
  <c r="F46"/>
  <c r="F45"/>
  <c r="G46"/>
  <c r="G45" s="1"/>
  <c r="E47"/>
  <c r="F47"/>
  <c r="G47"/>
  <c r="E48"/>
  <c r="F48"/>
  <c r="G48"/>
  <c r="E50"/>
  <c r="E49" s="1"/>
  <c r="F50"/>
  <c r="F49"/>
  <c r="G50"/>
  <c r="G49" s="1"/>
  <c r="E51"/>
  <c r="F51"/>
  <c r="G51"/>
  <c r="E52"/>
  <c r="F52"/>
  <c r="G52"/>
  <c r="F53"/>
  <c r="G53"/>
  <c r="H54"/>
  <c r="H55"/>
  <c r="H56"/>
  <c r="F57"/>
  <c r="G57"/>
  <c r="H58"/>
  <c r="F59"/>
  <c r="G59"/>
  <c r="H60"/>
  <c r="H59"/>
  <c r="F61"/>
  <c r="G61"/>
  <c r="H62"/>
  <c r="F63"/>
  <c r="H63"/>
  <c r="G63"/>
  <c r="H64"/>
  <c r="H65"/>
  <c r="H66"/>
  <c r="F67"/>
  <c r="G67"/>
  <c r="H68"/>
  <c r="F69"/>
  <c r="G69"/>
  <c r="H70"/>
  <c r="H71"/>
  <c r="H72"/>
  <c r="F73"/>
  <c r="G73"/>
  <c r="H74"/>
  <c r="F75"/>
  <c r="G75"/>
  <c r="H76"/>
  <c r="F77"/>
  <c r="G77"/>
  <c r="H78"/>
  <c r="H79"/>
  <c r="H80"/>
  <c r="E82"/>
  <c r="E81" s="1"/>
  <c r="F82"/>
  <c r="F81"/>
  <c r="G82"/>
  <c r="G81" s="1"/>
  <c r="H81" s="1"/>
  <c r="E83"/>
  <c r="F83"/>
  <c r="G83"/>
  <c r="E84"/>
  <c r="F84"/>
  <c r="G84"/>
  <c r="E85"/>
  <c r="F85"/>
  <c r="G85"/>
  <c r="H85" s="1"/>
  <c r="E86"/>
  <c r="F86"/>
  <c r="G86"/>
  <c r="H86"/>
  <c r="E87"/>
  <c r="F87"/>
  <c r="G87"/>
  <c r="E88"/>
  <c r="F88"/>
  <c r="G88"/>
  <c r="H89"/>
  <c r="H88"/>
  <c r="H90"/>
  <c r="F91"/>
  <c r="G91"/>
  <c r="H92"/>
  <c r="H93"/>
  <c r="H95"/>
  <c r="H96"/>
  <c r="H97"/>
  <c r="F98"/>
  <c r="G98"/>
  <c r="H99"/>
  <c r="F100"/>
  <c r="H100" s="1"/>
  <c r="H101"/>
  <c r="F102"/>
  <c r="G102"/>
  <c r="H103"/>
  <c r="H102" s="1"/>
  <c r="H104"/>
  <c r="H105"/>
  <c r="H106"/>
  <c r="F107"/>
  <c r="G107"/>
  <c r="H108"/>
  <c r="H109"/>
  <c r="H110"/>
  <c r="H111"/>
  <c r="H113"/>
  <c r="H114"/>
  <c r="F115"/>
  <c r="G115"/>
  <c r="H116"/>
  <c r="H117"/>
  <c r="F118"/>
  <c r="G118"/>
  <c r="H119"/>
  <c r="H120"/>
  <c r="H121"/>
  <c r="H122"/>
  <c r="H124"/>
  <c r="E125"/>
  <c r="H126"/>
  <c r="E128"/>
  <c r="E127"/>
  <c r="F128"/>
  <c r="F127" s="1"/>
  <c r="G128"/>
  <c r="H128"/>
  <c r="E129"/>
  <c r="F129"/>
  <c r="G129"/>
  <c r="H129"/>
  <c r="E130"/>
  <c r="F130"/>
  <c r="G130"/>
  <c r="E131"/>
  <c r="F131"/>
  <c r="G131"/>
  <c r="E132"/>
  <c r="F132"/>
  <c r="H132" s="1"/>
  <c r="G132"/>
  <c r="E133"/>
  <c r="F133"/>
  <c r="G133"/>
  <c r="H133" s="1"/>
  <c r="H134"/>
  <c r="E135"/>
  <c r="H136"/>
  <c r="H137"/>
  <c r="H138"/>
  <c r="E140"/>
  <c r="E139" s="1"/>
  <c r="F140"/>
  <c r="F139"/>
  <c r="G140"/>
  <c r="G139" s="1"/>
  <c r="E141"/>
  <c r="F141"/>
  <c r="G141"/>
  <c r="E142"/>
  <c r="F142"/>
  <c r="G142"/>
  <c r="H143"/>
  <c r="H146"/>
  <c r="E148"/>
  <c r="E147"/>
  <c r="F148"/>
  <c r="F147" s="1"/>
  <c r="G148"/>
  <c r="G147"/>
  <c r="H149"/>
  <c r="F152"/>
  <c r="G152"/>
  <c r="H150"/>
  <c r="H151"/>
  <c r="H153"/>
  <c r="H154"/>
  <c r="H155"/>
  <c r="H156"/>
  <c r="O130" i="5"/>
  <c r="N130"/>
  <c r="M130"/>
  <c r="O94"/>
  <c r="N94"/>
  <c r="M94"/>
  <c r="L94"/>
  <c r="O155"/>
  <c r="N155"/>
  <c r="M155"/>
  <c r="O142"/>
  <c r="N142"/>
  <c r="P142" s="1"/>
  <c r="M142"/>
  <c r="F96"/>
  <c r="F95" s="1"/>
  <c r="F44"/>
  <c r="F45"/>
  <c r="F47"/>
  <c r="F48"/>
  <c r="F49"/>
  <c r="F50"/>
  <c r="F53"/>
  <c r="F55"/>
  <c r="O152"/>
  <c r="N152"/>
  <c r="M152"/>
  <c r="N88"/>
  <c r="F130"/>
  <c r="F129"/>
  <c r="F38"/>
  <c r="N131" i="1"/>
  <c r="F131"/>
  <c r="P131"/>
  <c r="N134"/>
  <c r="F120"/>
  <c r="E33" i="5"/>
  <c r="E32"/>
  <c r="O32" s="1"/>
  <c r="D33"/>
  <c r="E46"/>
  <c r="D46"/>
  <c r="D42" s="1"/>
  <c r="E43"/>
  <c r="E42" s="1"/>
  <c r="E52"/>
  <c r="D52"/>
  <c r="E54"/>
  <c r="E81"/>
  <c r="E86"/>
  <c r="E97"/>
  <c r="O97" s="1"/>
  <c r="E101"/>
  <c r="O101" s="1"/>
  <c r="E104"/>
  <c r="E116"/>
  <c r="O116"/>
  <c r="J33"/>
  <c r="J32"/>
  <c r="I33"/>
  <c r="J40"/>
  <c r="J46"/>
  <c r="J43"/>
  <c r="K43" s="1"/>
  <c r="J52"/>
  <c r="O52" s="1"/>
  <c r="J54"/>
  <c r="J57"/>
  <c r="J51" s="1"/>
  <c r="J66"/>
  <c r="H66"/>
  <c r="J86"/>
  <c r="J92"/>
  <c r="J97"/>
  <c r="J101"/>
  <c r="J104"/>
  <c r="J108"/>
  <c r="O108" s="1"/>
  <c r="I108"/>
  <c r="D108"/>
  <c r="O150"/>
  <c r="N150"/>
  <c r="M150"/>
  <c r="L150"/>
  <c r="O145"/>
  <c r="N145"/>
  <c r="M145"/>
  <c r="D101"/>
  <c r="D104"/>
  <c r="M104" s="1"/>
  <c r="F81" i="1"/>
  <c r="F82"/>
  <c r="O133" i="5"/>
  <c r="O132"/>
  <c r="O134"/>
  <c r="N134"/>
  <c r="N133"/>
  <c r="N132" s="1"/>
  <c r="M133"/>
  <c r="M132" s="1"/>
  <c r="M134"/>
  <c r="L133"/>
  <c r="K154"/>
  <c r="F134"/>
  <c r="O128"/>
  <c r="P128" s="1"/>
  <c r="N128"/>
  <c r="O129"/>
  <c r="N129"/>
  <c r="P129" s="1"/>
  <c r="N135"/>
  <c r="M128"/>
  <c r="M129"/>
  <c r="M135"/>
  <c r="L135"/>
  <c r="F128"/>
  <c r="K134" i="1"/>
  <c r="K107"/>
  <c r="P81"/>
  <c r="K50"/>
  <c r="K46"/>
  <c r="K47"/>
  <c r="K48"/>
  <c r="F118"/>
  <c r="F78"/>
  <c r="O34" i="5"/>
  <c r="P34"/>
  <c r="N34"/>
  <c r="O35"/>
  <c r="N35"/>
  <c r="O36"/>
  <c r="P36" s="1"/>
  <c r="O37"/>
  <c r="N37"/>
  <c r="O38"/>
  <c r="N38"/>
  <c r="O39"/>
  <c r="N39"/>
  <c r="O44"/>
  <c r="O45"/>
  <c r="N45"/>
  <c r="O47"/>
  <c r="O48"/>
  <c r="O49"/>
  <c r="P49" s="1"/>
  <c r="N49"/>
  <c r="O50"/>
  <c r="N50"/>
  <c r="O53"/>
  <c r="N53"/>
  <c r="O55"/>
  <c r="O56"/>
  <c r="O58"/>
  <c r="O68"/>
  <c r="N68"/>
  <c r="O69"/>
  <c r="P69" s="1"/>
  <c r="O70"/>
  <c r="O71"/>
  <c r="N71"/>
  <c r="O72"/>
  <c r="N72"/>
  <c r="O83"/>
  <c r="N83"/>
  <c r="O87"/>
  <c r="O88"/>
  <c r="O96"/>
  <c r="O98"/>
  <c r="N98"/>
  <c r="O102"/>
  <c r="O103"/>
  <c r="O105"/>
  <c r="O109"/>
  <c r="N109"/>
  <c r="O110"/>
  <c r="O111"/>
  <c r="P111" s="1"/>
  <c r="N111"/>
  <c r="O112"/>
  <c r="O114"/>
  <c r="N114"/>
  <c r="O115"/>
  <c r="O118"/>
  <c r="N118"/>
  <c r="O119"/>
  <c r="N119"/>
  <c r="O137"/>
  <c r="O138"/>
  <c r="N138"/>
  <c r="O139"/>
  <c r="N139"/>
  <c r="O140"/>
  <c r="N140"/>
  <c r="O144"/>
  <c r="N144"/>
  <c r="O146"/>
  <c r="N146"/>
  <c r="O148"/>
  <c r="N148"/>
  <c r="O153"/>
  <c r="N153"/>
  <c r="O154"/>
  <c r="P154" s="1"/>
  <c r="N154"/>
  <c r="N36"/>
  <c r="N44"/>
  <c r="N47"/>
  <c r="N48"/>
  <c r="N55"/>
  <c r="N56"/>
  <c r="N58"/>
  <c r="N69"/>
  <c r="N70"/>
  <c r="N82"/>
  <c r="N87"/>
  <c r="N96"/>
  <c r="N102"/>
  <c r="N103"/>
  <c r="N105"/>
  <c r="N110"/>
  <c r="N112"/>
  <c r="N115"/>
  <c r="N117"/>
  <c r="N137"/>
  <c r="P137" s="1"/>
  <c r="M34"/>
  <c r="M35"/>
  <c r="M36"/>
  <c r="M37"/>
  <c r="M38"/>
  <c r="M39"/>
  <c r="M44"/>
  <c r="M45"/>
  <c r="M47"/>
  <c r="M48"/>
  <c r="M49"/>
  <c r="M50"/>
  <c r="M53"/>
  <c r="M68"/>
  <c r="M69"/>
  <c r="M70"/>
  <c r="M71"/>
  <c r="M72"/>
  <c r="M82"/>
  <c r="M83"/>
  <c r="M87"/>
  <c r="M88"/>
  <c r="M96"/>
  <c r="M98"/>
  <c r="M102"/>
  <c r="M103"/>
  <c r="M105"/>
  <c r="M109"/>
  <c r="M110"/>
  <c r="M111"/>
  <c r="M112"/>
  <c r="M114"/>
  <c r="M115"/>
  <c r="M117"/>
  <c r="M118"/>
  <c r="M119"/>
  <c r="M137"/>
  <c r="M138"/>
  <c r="M139"/>
  <c r="M140"/>
  <c r="M144"/>
  <c r="M146"/>
  <c r="M148"/>
  <c r="M153"/>
  <c r="M154"/>
  <c r="L38"/>
  <c r="L39"/>
  <c r="L44"/>
  <c r="L45"/>
  <c r="L47"/>
  <c r="L48"/>
  <c r="L49"/>
  <c r="L50"/>
  <c r="L53"/>
  <c r="L55"/>
  <c r="L56"/>
  <c r="L58"/>
  <c r="L68"/>
  <c r="L69"/>
  <c r="L70"/>
  <c r="L71"/>
  <c r="L72"/>
  <c r="L82"/>
  <c r="L83"/>
  <c r="L87"/>
  <c r="L88"/>
  <c r="L96"/>
  <c r="L98"/>
  <c r="L102"/>
  <c r="L103"/>
  <c r="L105"/>
  <c r="L109"/>
  <c r="L110"/>
  <c r="L111"/>
  <c r="L112"/>
  <c r="L114"/>
  <c r="L115"/>
  <c r="L117"/>
  <c r="L118"/>
  <c r="L119"/>
  <c r="L153"/>
  <c r="F43" i="1"/>
  <c r="D32" i="4"/>
  <c r="J32" s="1"/>
  <c r="P40" i="1"/>
  <c r="P41"/>
  <c r="F39" i="5"/>
  <c r="H92"/>
  <c r="H97"/>
  <c r="H86"/>
  <c r="H113"/>
  <c r="H107"/>
  <c r="H121" s="1"/>
  <c r="H157" s="1"/>
  <c r="H101"/>
  <c r="M101" s="1"/>
  <c r="H104"/>
  <c r="N136" i="1"/>
  <c r="O136"/>
  <c r="P136" s="1"/>
  <c r="M136"/>
  <c r="F136"/>
  <c r="F102"/>
  <c r="N135"/>
  <c r="N137"/>
  <c r="O137"/>
  <c r="N138"/>
  <c r="P138" s="1"/>
  <c r="O135"/>
  <c r="P135"/>
  <c r="M137"/>
  <c r="L135"/>
  <c r="L138"/>
  <c r="F137"/>
  <c r="F138"/>
  <c r="F59"/>
  <c r="H33" i="5"/>
  <c r="G33"/>
  <c r="G32" s="1"/>
  <c r="K63" i="1"/>
  <c r="K65"/>
  <c r="K66"/>
  <c r="K67"/>
  <c r="K68"/>
  <c r="F134"/>
  <c r="N31" i="3"/>
  <c r="N30" s="1"/>
  <c r="N32" s="1"/>
  <c r="O31"/>
  <c r="O30" s="1"/>
  <c r="J36" i="4"/>
  <c r="J37"/>
  <c r="O139" i="1"/>
  <c r="P139" s="1"/>
  <c r="N139"/>
  <c r="M139"/>
  <c r="M135"/>
  <c r="M138"/>
  <c r="K135"/>
  <c r="F139"/>
  <c r="F135"/>
  <c r="F122"/>
  <c r="I113" i="5"/>
  <c r="I86"/>
  <c r="G86"/>
  <c r="L86"/>
  <c r="D86"/>
  <c r="M86" s="1"/>
  <c r="K58" i="1"/>
  <c r="C32" i="4"/>
  <c r="I101" i="5"/>
  <c r="N101" s="1"/>
  <c r="G101"/>
  <c r="L101"/>
  <c r="F126" i="1"/>
  <c r="F127"/>
  <c r="P127" s="1"/>
  <c r="I104" i="5"/>
  <c r="I97"/>
  <c r="I92"/>
  <c r="N92"/>
  <c r="I66"/>
  <c r="I57"/>
  <c r="N57" s="1"/>
  <c r="P57" s="1"/>
  <c r="I54"/>
  <c r="I52"/>
  <c r="N52" s="1"/>
  <c r="I46"/>
  <c r="N46"/>
  <c r="P46" s="1"/>
  <c r="I43"/>
  <c r="I42" s="1"/>
  <c r="I40"/>
  <c r="I32" s="1"/>
  <c r="H57"/>
  <c r="H51" s="1"/>
  <c r="H31" s="1"/>
  <c r="H54"/>
  <c r="H52"/>
  <c r="H46"/>
  <c r="M46"/>
  <c r="H43"/>
  <c r="D43"/>
  <c r="M43" s="1"/>
  <c r="H40"/>
  <c r="I33" i="4"/>
  <c r="I34"/>
  <c r="F75" i="1"/>
  <c r="F96"/>
  <c r="O138"/>
  <c r="F117"/>
  <c r="F80"/>
  <c r="Q31" i="3"/>
  <c r="D116" i="5"/>
  <c r="M116"/>
  <c r="L116"/>
  <c r="G113"/>
  <c r="G107" s="1"/>
  <c r="F113"/>
  <c r="D113"/>
  <c r="D107" s="1"/>
  <c r="M107" s="1"/>
  <c r="O113"/>
  <c r="K111"/>
  <c r="G104"/>
  <c r="L104" s="1"/>
  <c r="G97"/>
  <c r="L97" s="1"/>
  <c r="D97"/>
  <c r="M97" s="1"/>
  <c r="G92"/>
  <c r="G66"/>
  <c r="F81"/>
  <c r="D81"/>
  <c r="M81" s="1"/>
  <c r="G57"/>
  <c r="L57" s="1"/>
  <c r="D57"/>
  <c r="M57" s="1"/>
  <c r="G54"/>
  <c r="L54" s="1"/>
  <c r="D54"/>
  <c r="G52"/>
  <c r="L52"/>
  <c r="K50"/>
  <c r="K48"/>
  <c r="K47"/>
  <c r="G46"/>
  <c r="L46" s="1"/>
  <c r="K45"/>
  <c r="K44"/>
  <c r="G43"/>
  <c r="L43" s="1"/>
  <c r="G40"/>
  <c r="D40"/>
  <c r="K138" i="1"/>
  <c r="K62"/>
  <c r="K41"/>
  <c r="K45"/>
  <c r="P94"/>
  <c r="P100"/>
  <c r="P108"/>
  <c r="P76"/>
  <c r="P64"/>
  <c r="F111"/>
  <c r="F95"/>
  <c r="F93"/>
  <c r="F58"/>
  <c r="E32" i="4"/>
  <c r="B32"/>
  <c r="P31" i="3"/>
  <c r="P30" s="1"/>
  <c r="P32" s="1"/>
  <c r="R32" s="1"/>
  <c r="K115" i="1"/>
  <c r="K116"/>
  <c r="K119"/>
  <c r="H33" i="4"/>
  <c r="H32" s="1"/>
  <c r="H34"/>
  <c r="J33"/>
  <c r="J34"/>
  <c r="F62" i="1"/>
  <c r="F63"/>
  <c r="F64"/>
  <c r="F65"/>
  <c r="F66"/>
  <c r="F67"/>
  <c r="F76"/>
  <c r="F86"/>
  <c r="F87"/>
  <c r="F88"/>
  <c r="F89"/>
  <c r="F90"/>
  <c r="F91"/>
  <c r="F92"/>
  <c r="F94"/>
  <c r="F97"/>
  <c r="F98"/>
  <c r="F100"/>
  <c r="F101"/>
  <c r="F103"/>
  <c r="F104"/>
  <c r="F107"/>
  <c r="F108"/>
  <c r="F109"/>
  <c r="F110"/>
  <c r="F115"/>
  <c r="F116"/>
  <c r="F119"/>
  <c r="F124"/>
  <c r="F125"/>
  <c r="O135" i="5"/>
  <c r="M92"/>
  <c r="P91" i="1"/>
  <c r="P78"/>
  <c r="M108" i="5"/>
  <c r="O126"/>
  <c r="O57"/>
  <c r="O136"/>
  <c r="P126" i="1"/>
  <c r="O104" i="5"/>
  <c r="K46"/>
  <c r="O117"/>
  <c r="P117"/>
  <c r="J91"/>
  <c r="J107"/>
  <c r="P120" i="1"/>
  <c r="H20" i="6"/>
  <c r="E100" i="5"/>
  <c r="P124" i="1"/>
  <c r="P118"/>
  <c r="P116"/>
  <c r="H145" i="6"/>
  <c r="J100" i="5"/>
  <c r="M123" i="1"/>
  <c r="F71"/>
  <c r="P61"/>
  <c r="P106"/>
  <c r="P89"/>
  <c r="P107"/>
  <c r="P96"/>
  <c r="P110"/>
  <c r="P103"/>
  <c r="P98"/>
  <c r="F85"/>
  <c r="P87"/>
  <c r="P84"/>
  <c r="L114"/>
  <c r="O114"/>
  <c r="K114"/>
  <c r="P74"/>
  <c r="P75"/>
  <c r="L108" i="5"/>
  <c r="K108"/>
  <c r="O46"/>
  <c r="H87" i="6"/>
  <c r="H83"/>
  <c r="H130"/>
  <c r="H107"/>
  <c r="H118"/>
  <c r="H69"/>
  <c r="H75"/>
  <c r="H67"/>
  <c r="H61"/>
  <c r="H53"/>
  <c r="H152"/>
  <c r="H115"/>
  <c r="H77"/>
  <c r="H57"/>
  <c r="H40"/>
  <c r="H131"/>
  <c r="H98"/>
  <c r="H91"/>
  <c r="H84"/>
  <c r="H73"/>
  <c r="H125"/>
  <c r="I91" i="5"/>
  <c r="N43"/>
  <c r="P75"/>
  <c r="H42"/>
  <c r="H32"/>
  <c r="M32" s="1"/>
  <c r="K136"/>
  <c r="P53"/>
  <c r="P48"/>
  <c r="P44"/>
  <c r="F43"/>
  <c r="P76"/>
  <c r="P94"/>
  <c r="P70"/>
  <c r="N116"/>
  <c r="I51"/>
  <c r="P72"/>
  <c r="P45"/>
  <c r="C32"/>
  <c r="E107"/>
  <c r="P47"/>
  <c r="J42"/>
  <c r="K42"/>
  <c r="F46"/>
  <c r="C42"/>
  <c r="P38"/>
  <c r="H65"/>
  <c r="C107"/>
  <c r="C91"/>
  <c r="N108"/>
  <c r="O43"/>
  <c r="P43" s="1"/>
  <c r="C100"/>
  <c r="M54"/>
  <c r="G91"/>
  <c r="P58"/>
  <c r="P71"/>
  <c r="P68"/>
  <c r="P50"/>
  <c r="I123"/>
  <c r="I122" s="1"/>
  <c r="P143"/>
  <c r="P149"/>
  <c r="E51"/>
  <c r="I65"/>
  <c r="O33"/>
  <c r="P33" s="1"/>
  <c r="C51"/>
  <c r="N86"/>
  <c r="O54"/>
  <c r="N54"/>
  <c r="D51"/>
  <c r="F33"/>
  <c r="P35"/>
  <c r="O86"/>
  <c r="P86" s="1"/>
  <c r="D32"/>
  <c r="F32"/>
  <c r="P39"/>
  <c r="P37"/>
  <c r="M33"/>
  <c r="N33"/>
  <c r="P118"/>
  <c r="P116"/>
  <c r="G123"/>
  <c r="G122" s="1"/>
  <c r="L122" s="1"/>
  <c r="N136"/>
  <c r="P136" s="1"/>
  <c r="M136"/>
  <c r="P144"/>
  <c r="P133"/>
  <c r="P138"/>
  <c r="O131"/>
  <c r="M131"/>
  <c r="P135"/>
  <c r="F131"/>
  <c r="P130"/>
  <c r="P148"/>
  <c r="P155"/>
  <c r="N131"/>
  <c r="E122"/>
  <c r="O92"/>
  <c r="P92" s="1"/>
  <c r="F92"/>
  <c r="O95"/>
  <c r="P96"/>
  <c r="D122"/>
  <c r="F123"/>
  <c r="P53" i="1"/>
  <c r="P82"/>
  <c r="F114"/>
  <c r="L123"/>
  <c r="L85"/>
  <c r="M114"/>
  <c r="P119"/>
  <c r="N114"/>
  <c r="P114"/>
  <c r="P90"/>
  <c r="N85"/>
  <c r="P117"/>
  <c r="P97"/>
  <c r="P104"/>
  <c r="P80"/>
  <c r="P72"/>
  <c r="P59"/>
  <c r="P77"/>
  <c r="P79"/>
  <c r="P105"/>
  <c r="P86"/>
  <c r="F123"/>
  <c r="P115"/>
  <c r="P88"/>
  <c r="P134"/>
  <c r="K123"/>
  <c r="P101"/>
  <c r="P99"/>
  <c r="K71"/>
  <c r="P83"/>
  <c r="P38"/>
  <c r="P47"/>
  <c r="P48"/>
  <c r="P49"/>
  <c r="P45"/>
  <c r="P95"/>
  <c r="E34"/>
  <c r="D34"/>
  <c r="D140" s="1"/>
  <c r="C34"/>
  <c r="C140" s="1"/>
  <c r="P137"/>
  <c r="M71"/>
  <c r="P42"/>
  <c r="P37"/>
  <c r="F121"/>
  <c r="K85"/>
  <c r="M85"/>
  <c r="P121"/>
  <c r="O71"/>
  <c r="P129"/>
  <c r="P130"/>
  <c r="O85"/>
  <c r="P112"/>
  <c r="N123"/>
  <c r="P128"/>
  <c r="O123"/>
  <c r="P125"/>
  <c r="P122"/>
  <c r="P109"/>
  <c r="P102"/>
  <c r="P92"/>
  <c r="P93"/>
  <c r="N71"/>
  <c r="P71" s="1"/>
  <c r="P73"/>
  <c r="L71"/>
  <c r="K60"/>
  <c r="O60"/>
  <c r="L60"/>
  <c r="N60"/>
  <c r="M60"/>
  <c r="P39"/>
  <c r="P123"/>
  <c r="P85"/>
  <c r="P60"/>
  <c r="H19" i="6"/>
  <c r="H148"/>
  <c r="H147"/>
  <c r="H82"/>
  <c r="G127"/>
  <c r="H127" s="1"/>
  <c r="I107" i="5"/>
  <c r="I32" i="4"/>
  <c r="H157" i="6" l="1"/>
  <c r="M32" i="3"/>
  <c r="Q30"/>
  <c r="Q32" s="1"/>
  <c r="P57" i="1"/>
  <c r="L34"/>
  <c r="L140" s="1"/>
  <c r="K140"/>
  <c r="P52"/>
  <c r="M34"/>
  <c r="M140" s="1"/>
  <c r="N34"/>
  <c r="N140" s="1"/>
  <c r="O34"/>
  <c r="O140" s="1"/>
  <c r="E157" i="5"/>
  <c r="P150"/>
  <c r="F77"/>
  <c r="O77"/>
  <c r="P79"/>
  <c r="O32" i="3"/>
  <c r="F140" i="1"/>
  <c r="M42" i="5"/>
  <c r="N42"/>
  <c r="I31"/>
  <c r="N32"/>
  <c r="O42"/>
  <c r="P42" s="1"/>
  <c r="F42"/>
  <c r="O66"/>
  <c r="E65"/>
  <c r="P32"/>
  <c r="N97"/>
  <c r="G100"/>
  <c r="L100" s="1"/>
  <c r="I100"/>
  <c r="I85" s="1"/>
  <c r="K85" s="1"/>
  <c r="M113"/>
  <c r="J85"/>
  <c r="G85"/>
  <c r="G65"/>
  <c r="G31" s="1"/>
  <c r="O81"/>
  <c r="F101"/>
  <c r="F66"/>
  <c r="G51"/>
  <c r="G42"/>
  <c r="L42" s="1"/>
  <c r="O100"/>
  <c r="D91"/>
  <c r="H100"/>
  <c r="D100"/>
  <c r="N81"/>
  <c r="N104"/>
  <c r="P52"/>
  <c r="P141"/>
  <c r="P147"/>
  <c r="P127"/>
  <c r="P63"/>
  <c r="L60"/>
  <c r="D59"/>
  <c r="P132"/>
  <c r="M52"/>
  <c r="N107"/>
  <c r="L51"/>
  <c r="N113"/>
  <c r="P55"/>
  <c r="L92"/>
  <c r="F100"/>
  <c r="L66"/>
  <c r="F122"/>
  <c r="P134"/>
  <c r="F126"/>
  <c r="J123"/>
  <c r="O123" s="1"/>
  <c r="P139"/>
  <c r="P146"/>
  <c r="P140"/>
  <c r="J122"/>
  <c r="K122" s="1"/>
  <c r="N123"/>
  <c r="H123"/>
  <c r="P126"/>
  <c r="P131"/>
  <c r="P145"/>
  <c r="L123"/>
  <c r="N122"/>
  <c r="L107"/>
  <c r="L113"/>
  <c r="O107"/>
  <c r="P107" s="1"/>
  <c r="K107"/>
  <c r="H85"/>
  <c r="P108"/>
  <c r="G121"/>
  <c r="G157" s="1"/>
  <c r="L85"/>
  <c r="O85"/>
  <c r="O91"/>
  <c r="P95"/>
  <c r="N95"/>
  <c r="L91"/>
  <c r="O82"/>
  <c r="J65"/>
  <c r="J31"/>
  <c r="L81"/>
  <c r="P80"/>
  <c r="M77"/>
  <c r="P77"/>
  <c r="P73"/>
  <c r="P64"/>
  <c r="P62"/>
  <c r="M60"/>
  <c r="F60"/>
  <c r="O60"/>
  <c r="P60" s="1"/>
  <c r="F62"/>
  <c r="M62"/>
  <c r="P61"/>
  <c r="N51"/>
  <c r="M51"/>
  <c r="O51"/>
  <c r="F52"/>
  <c r="P140" i="1" l="1"/>
  <c r="O122" i="5"/>
  <c r="J157"/>
  <c r="O65"/>
  <c r="I121"/>
  <c r="I157" s="1"/>
  <c r="N85"/>
  <c r="P85" s="1"/>
  <c r="N91"/>
  <c r="N100"/>
  <c r="M100"/>
  <c r="D65"/>
  <c r="D31" s="1"/>
  <c r="D121" s="1"/>
  <c r="M66"/>
  <c r="N66"/>
  <c r="P66" s="1"/>
  <c r="F91"/>
  <c r="P123"/>
  <c r="C65"/>
  <c r="M91"/>
  <c r="P91"/>
  <c r="P122"/>
  <c r="K123"/>
  <c r="H122"/>
  <c r="M122" s="1"/>
  <c r="M123"/>
  <c r="E31"/>
  <c r="O59"/>
  <c r="F59"/>
  <c r="N59"/>
  <c r="M59"/>
  <c r="K121"/>
  <c r="M65" l="1"/>
  <c r="N65"/>
  <c r="P65" s="1"/>
  <c r="L65"/>
  <c r="C31"/>
  <c r="F85"/>
  <c r="F65"/>
  <c r="M85"/>
  <c r="P59"/>
  <c r="O31"/>
  <c r="M31"/>
  <c r="F31"/>
  <c r="N31"/>
  <c r="G31" i="4"/>
  <c r="K157" i="5"/>
  <c r="P31" l="1"/>
  <c r="L31"/>
  <c r="O121"/>
  <c r="F121"/>
  <c r="M121"/>
  <c r="N121"/>
  <c r="D157"/>
  <c r="C157" l="1"/>
  <c r="L121"/>
  <c r="P121"/>
  <c r="D31" i="4"/>
  <c r="J31" s="1"/>
  <c r="O157" i="5"/>
  <c r="F157"/>
  <c r="N157"/>
  <c r="C31" i="4"/>
  <c r="I31" s="1"/>
  <c r="M157" i="5"/>
  <c r="L157" l="1"/>
  <c r="B31" i="4"/>
  <c r="P157" i="5"/>
</calcChain>
</file>

<file path=xl/sharedStrings.xml><?xml version="1.0" encoding="utf-8"?>
<sst xmlns="http://schemas.openxmlformats.org/spreadsheetml/2006/main" count="720" uniqueCount="471">
  <si>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</si>
  <si>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</si>
  <si>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Підтримка спорту вищих досягнень та організацій, які здійснюють фізкультурно-спортивну діяльність в регіоні</t>
  </si>
  <si>
    <t>0819800</t>
  </si>
  <si>
    <t>2419800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</si>
  <si>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</si>
  <si>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</si>
  <si>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Інші субвенції з місцевого бюджету</t>
  </si>
  <si>
    <t>Субвенція з місцевого бюджету на виконання інвестиційних проектів</t>
  </si>
  <si>
    <t>Від органів державного управління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</si>
  <si>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</si>
  <si>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</si>
  <si>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</si>
  <si>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</si>
  <si>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</si>
  <si>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</si>
  <si>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</si>
  <si>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</si>
  <si>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</si>
  <si>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Рентна плата за користування надрами для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</si>
  <si>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</si>
  <si>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</si>
  <si>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3719510</t>
  </si>
  <si>
    <t xml:space="preserve">Код головного </t>
  </si>
  <si>
    <t>Назва головного  розпорядника коштів</t>
  </si>
  <si>
    <t>від ______________2018р.</t>
  </si>
  <si>
    <t>Плата за надання інших адміністративних послуг</t>
  </si>
  <si>
    <t>Управління соціального захисту населення райдержадміністрації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</si>
  <si>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</si>
  <si>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місцевого бюджету на проведення виборів депутатів місцевих рад та сільських, селещних, міських голів за рахунок відповідної субвенції з державного бюджету </t>
  </si>
  <si>
    <r>
      <t>Податок з власників транспортних засобів та інших самохідних машин і механізмів</t>
    </r>
    <r>
      <rPr>
        <sz val="11"/>
        <rFont val="Times New Roman"/>
        <family val="1"/>
        <charset val="204"/>
      </rPr>
      <t> </t>
    </r>
  </si>
  <si>
    <r>
      <t>Інші неподаткові надходження</t>
    </r>
    <r>
      <rPr>
        <sz val="11"/>
        <rFont val="Times New Roman"/>
        <family val="1"/>
        <charset val="204"/>
      </rPr>
      <t> </t>
    </r>
  </si>
  <si>
    <r>
      <t>Інші джерела власних надходжень бюджетних установ</t>
    </r>
    <r>
      <rPr>
        <sz val="11"/>
        <rFont val="Times New Roman"/>
        <family val="1"/>
      </rPr>
      <t> </t>
    </r>
  </si>
  <si>
    <t>Субвенція з місцевого бюджету на реалізацію заходів, спрямованих на розвиток системи охорони здоров"я у сільській місцевості за рахунок відповідної субвенції з деожавного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</si>
  <si>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</si>
  <si>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продажу основного капіталу  </t>
  </si>
  <si>
    <t>Проведення місцевих виборів</t>
  </si>
  <si>
    <t>0717363</t>
  </si>
  <si>
    <t>0717367</t>
  </si>
  <si>
    <t>0813049</t>
  </si>
  <si>
    <t>0813086</t>
  </si>
  <si>
    <t>0813087</t>
  </si>
  <si>
    <t>0816083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</si>
  <si>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 у 2019 році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</si>
  <si>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</si>
  <si>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</si>
  <si>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Субвенція з місцевого бюджету на реаляізацію заходів, спрямованих на підсвищення якості освіти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</si>
  <si>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</t>
  </si>
  <si>
    <t>Надання допомоги на дітей, які виховуються в багатодітних сім"ях</t>
  </si>
  <si>
    <t>Відшкодування послуг з догляду за дитиною до трьох років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</si>
  <si>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</si>
  <si>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3719620</t>
  </si>
  <si>
    <t>3719730</t>
  </si>
  <si>
    <t>Дотація з місцевого бюджету за рахунок стабілізаційної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</si>
  <si>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</si>
  <si>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влвсності у населених пунктах</t>
  </si>
  <si>
    <t>Утримання та розвиток автомобільних доріг та дорожньої інфраструктури за рахунок субвенції з державного бюджету</t>
  </si>
  <si>
    <t>0617330</t>
  </si>
  <si>
    <t>0617363</t>
  </si>
  <si>
    <t>Будівництво інших об"єктів соціальної та виробничої інфраструктури комунальної власності</t>
  </si>
  <si>
    <t>Виконання інвестиційних проектів в рамках здійсення заходів щодо чоціально-економічного розвитку окремих територій</t>
  </si>
  <si>
    <t xml:space="preserve">Дотації з державного бюджету місцевим бюджетам </t>
  </si>
  <si>
    <t xml:space="preserve">Базова дотація 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</si>
  <si>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</si>
  <si>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0217367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</si>
  <si>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</si>
  <si>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Додаток 5</t>
  </si>
  <si>
    <t>*</t>
  </si>
  <si>
    <t xml:space="preserve">до рішення ______ сесії </t>
  </si>
  <si>
    <t>від _____________ 2013 р.</t>
  </si>
  <si>
    <t>Інформація</t>
  </si>
  <si>
    <t>(грн.)</t>
  </si>
  <si>
    <t>№ з/п</t>
  </si>
  <si>
    <t>КПК  та назва головного розпорядника коштів / НАЗВА  ПРОГРАМИ</t>
  </si>
  <si>
    <t>КЕКВ</t>
  </si>
  <si>
    <t>% виконання до уточненого плану</t>
  </si>
  <si>
    <t>Всього</t>
  </si>
  <si>
    <t>1.1.</t>
  </si>
  <si>
    <t>Разом</t>
  </si>
  <si>
    <t>1.2.</t>
  </si>
  <si>
    <t>Програма підтримки об’єднання прикордонних органів місцевого самоврядування Ужгородщини на 2012-2015 роки</t>
  </si>
  <si>
    <t>1.3.</t>
  </si>
  <si>
    <t>Програма приватизації комунального майна району на 2010 рік</t>
  </si>
  <si>
    <t>Разом  по КФК 250404</t>
  </si>
  <si>
    <t>0213112</t>
  </si>
  <si>
    <t>0215062</t>
  </si>
  <si>
    <t>0218420</t>
  </si>
  <si>
    <t>Інші заходи у сфері засобів масової інформації</t>
  </si>
  <si>
    <t>Відділ освіти райдержавдміністрації</t>
  </si>
  <si>
    <t>0611010</t>
  </si>
  <si>
    <t>Надання дошкільної освіти</t>
  </si>
  <si>
    <t>0611170</t>
  </si>
  <si>
    <t>Забезпечення діяльності інклюзивно-ресурсних центрів</t>
  </si>
  <si>
    <t>0617321</t>
  </si>
  <si>
    <t>Будівництво освітніх установ та закладів</t>
  </si>
  <si>
    <t>Відділ  охорони  здоров'я  райдержадміністрації</t>
  </si>
  <si>
    <t>Стоматологічна допомога населенню</t>
  </si>
  <si>
    <t>0712145</t>
  </si>
  <si>
    <t>Централізовані заходи з лікування онкологічних захворювань</t>
  </si>
  <si>
    <t>0712151</t>
  </si>
  <si>
    <t>Забезпечення діяльності інших закладів у сфері охорони здоров"я</t>
  </si>
  <si>
    <t>Відділ культури  і туризму райдержадміністрації</t>
  </si>
  <si>
    <t>1017622</t>
  </si>
  <si>
    <t>Руалізація програм і заходів в галузі туризму та курортів</t>
  </si>
  <si>
    <t>16</t>
  </si>
  <si>
    <t>Управління містобудування та архітектури, транспорту, мережі автомобільних доріг, житлово-комунального господарства, інфраструктури і цивільного захисту райдержадміністрації</t>
  </si>
  <si>
    <t>Фінансове управління райдержадміністрації</t>
  </si>
  <si>
    <t>1.4.</t>
  </si>
  <si>
    <t>Програма підтримки "Об’єднання прикордонних органів місцевого самоврядування Ужгородщини" на 2016-2019 роки</t>
  </si>
  <si>
    <t>О118600</t>
  </si>
  <si>
    <t>1.5.</t>
  </si>
  <si>
    <t>Програма приватизації об"єктів спільної власності територіальних громад  сіл, селища Ужгородського району на 2017-2018 роки</t>
  </si>
  <si>
    <t>Разом  по КФК О91209</t>
  </si>
  <si>
    <t>Разом  по КФК 130112</t>
  </si>
  <si>
    <t>2.1.</t>
  </si>
  <si>
    <t>Програма підтримки діяльності ветеранських громадських організацій та товариств в Ужгородському районі на 2016-2020 роки</t>
  </si>
  <si>
    <t>2.2.</t>
  </si>
  <si>
    <t>Програма розвитку фізичної культури і спорту на 2013-2017 роки</t>
  </si>
  <si>
    <t>Програма розвитку земельної реформи в Ужгородському районі на 2013 рік (погашення кредиторської заборгованості)</t>
  </si>
  <si>
    <t>2.3.</t>
  </si>
  <si>
    <t xml:space="preserve">Програма комплексного противопаводкового захисту в басейні р.Тиса в Ужгородському районі на 2013-2015 роки </t>
  </si>
  <si>
    <t>2.4.</t>
  </si>
  <si>
    <t>Програма щодо запобігання надзвичайних ситуацій техногенного та природного характеру на 2012-2014 роки (погашення кредиторської заборгованості)</t>
  </si>
  <si>
    <t>Програма розвитку малого і середнього підприємництва в районі на 2017-2018 роки</t>
  </si>
  <si>
    <t xml:space="preserve">2.5. </t>
  </si>
  <si>
    <t>Програма комплексного противопаводкового захисту в басейні р.Тиса в Ужгородському районі на 2013-2015 роки (погашення кредиторської заборгованості за рахунок іншої субвенції з обласного бюджету)</t>
  </si>
  <si>
    <t>2.6.</t>
  </si>
  <si>
    <t>Програма щорічного Всеукраїнського конкурсу "Кращий державний службовець" на 2010-2015 роки</t>
  </si>
  <si>
    <t>2.5.</t>
  </si>
  <si>
    <t>О318600</t>
  </si>
  <si>
    <t>2.8.,</t>
  </si>
  <si>
    <t>Програма покращення рівня обслуговування платників податків Ужгородської ОДПІ ГУ Міндоходів у Закарпатській області на 2015-2016 роки</t>
  </si>
  <si>
    <t>2.9.</t>
  </si>
  <si>
    <t>Комплексна програма профілактики злочинності на території Ужгородського району на 2011-2015 роки</t>
  </si>
  <si>
    <t>2.12.</t>
  </si>
  <si>
    <t>Програма розвитку шефських зв’язків з військовими частинами та підрозділами Державної прикордонної служби України на 2013 рік</t>
  </si>
  <si>
    <t>Програма формування позитивного міжнародного інвестиційного іміджу та розвитку транскордонного співробітництва в Ужгородському районі на 2016-2020 роки</t>
  </si>
  <si>
    <t>2.15.</t>
  </si>
  <si>
    <t>2.16.</t>
  </si>
  <si>
    <t>Програма матеріально-технічного забезпечення 4-го батальйону територіальної оборони, військових підрозділів та інших учасників антитерористичної операції, розташованих на території Закарпатської області на 2014 рік</t>
  </si>
  <si>
    <t>2.17.</t>
  </si>
  <si>
    <t>Програма заходів із забезпечення безпеки і правопорядку під час підготовки та проведення в Україні фінальної частини чемпіонату Європи 2012 року з футболу, також протидії тероризму, контрабанді, нелегальній міграції, корупції й організованій злочинності н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</si>
  <si>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</si>
  <si>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</si>
  <si>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за рахунок відповідної субвенції з державного бюджету</t>
  </si>
  <si>
    <t>Районна цільова програма "Власний дім" на 2016-2020 роки</t>
  </si>
  <si>
    <t>О318109</t>
  </si>
  <si>
    <t>3.2.</t>
  </si>
  <si>
    <t>Програма оздоровлення і відпочинку дітей та учнівської молоді на 2014-2016 роки</t>
  </si>
  <si>
    <t>О91108</t>
  </si>
  <si>
    <t>3.3.</t>
  </si>
  <si>
    <t>Програма безпеки життєдіяльності в закладах освіти району на 2017-2021 роки</t>
  </si>
  <si>
    <t>4.2.</t>
  </si>
  <si>
    <t>Програма "Репродуктивне здоров’я населення Ужгородського району на період з 2008 до 2015 року"</t>
  </si>
  <si>
    <t>О81002</t>
  </si>
  <si>
    <t>Разом  по КФК О81002</t>
  </si>
  <si>
    <t>4.5.</t>
  </si>
  <si>
    <t>Програма протидії захворювання на туберкульоз в районі на 2008-2011роки</t>
  </si>
  <si>
    <t>О81007</t>
  </si>
  <si>
    <t>4.6.</t>
  </si>
  <si>
    <t>Програма боротьби з онкологічними захворюваннями в районі на 2014-2016 роки</t>
  </si>
  <si>
    <t>Разом  по КФК О90412</t>
  </si>
  <si>
    <t>6.  (КПК  24)    Відділ  культури Ужгородської  райдержадміністрації</t>
  </si>
  <si>
    <t>6.1.</t>
  </si>
  <si>
    <t>Програма розвитку культури та мистецтв у районі на період 2011-2015 роки</t>
  </si>
  <si>
    <t>7.  (КПК  53)    Управління агропромислового розвитку Ужгородської райдержадміністрації</t>
  </si>
  <si>
    <t>7.1.</t>
  </si>
  <si>
    <t xml:space="preserve"> Програма розвитку та підтримки тваринництва і птахівництва в районі на 2011-2015 роки</t>
  </si>
  <si>
    <t>7.3.</t>
  </si>
  <si>
    <t>Програма по ліквідації амброзії полинолистої та борщівника Сосновського на території району протягом 2016-2020 роки</t>
  </si>
  <si>
    <r>
      <t>Код ВКВ/ Код ТПКВКМБ /
ТКВКБМС</t>
    </r>
    <r>
      <rPr>
        <b/>
        <vertAlign val="superscript"/>
        <sz val="10"/>
        <rFont val="Times New Roman"/>
        <family val="1"/>
        <charset val="204"/>
      </rPr>
      <t>3</t>
    </r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</si>
  <si>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</si>
  <si>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</si>
  <si>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</si>
  <si>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</si>
  <si>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</si>
  <si>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</si>
  <si>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</si>
  <si>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</si>
  <si>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0813242</t>
  </si>
  <si>
    <t>Інші заходи у сфері соціального захисту і соціального забезпечення</t>
  </si>
  <si>
    <t>Дефіцит-профіцит</t>
  </si>
  <si>
    <t>На початок періоду</t>
  </si>
  <si>
    <t>На кінець звітного періоду</t>
  </si>
  <si>
    <t>Додаток 2</t>
  </si>
  <si>
    <t>Надходження коштів від відшкодування втрат сільськогосподарського і лісогосподарського виробництва</t>
  </si>
  <si>
    <t>Уточнений план на рік (розпис, кошторис)</t>
  </si>
  <si>
    <t>Податок на прибуток підприємств та фінансових установ комунальної власності</t>
  </si>
  <si>
    <t>Збір за першу реєстрацію транспортного засобу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</si>
  <si>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</si>
  <si>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</si>
  <si>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</si>
  <si>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</si>
  <si>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0813012</t>
  </si>
  <si>
    <t>Надання  субсидій населенню для відшкодування витрат на оплату житлово- 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</si>
  <si>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</si>
  <si>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</si>
  <si>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</si>
  <si>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Збір за спеціальне використання лісових ресурсів в частині деревини, заготовленої в порядку рубок головного користувача</t>
  </si>
  <si>
    <t>Збір за спеціальне використання води (крім збору за спеціальне використання води водних об’єктів місцевого значення)</t>
  </si>
  <si>
    <t>Плата за користування надрами</t>
  </si>
  <si>
    <t>Інші податки та збори</t>
  </si>
  <si>
    <t>Чатина чистого прибутку (доходу) комунальних унітарних підприємств та їх об'єднань, що вилучаються до бюджету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</si>
  <si>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</si>
  <si>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</si>
  <si>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</si>
  <si>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</si>
  <si>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</si>
  <si>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</si>
  <si>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08</t>
  </si>
  <si>
    <t>0813011</t>
  </si>
  <si>
    <t>Додаток 3</t>
  </si>
  <si>
    <t>07</t>
  </si>
  <si>
    <t>0712010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</si>
  <si>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</si>
  <si>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</si>
  <si>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0110150</t>
  </si>
  <si>
    <t>0213121</t>
  </si>
  <si>
    <t>06</t>
  </si>
  <si>
    <t>0611020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</si>
  <si>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</si>
  <si>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</si>
  <si>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</si>
  <si>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</si>
  <si>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</si>
  <si>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Інші програми та заходи у сфері освіти</t>
  </si>
  <si>
    <t>0611162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</si>
  <si>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</si>
  <si>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</si>
  <si>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</si>
  <si>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</si>
  <si>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</si>
  <si>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</si>
  <si>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</si>
  <si>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</si>
  <si>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Найменування доходів згідно із бюджетною класифікацією</t>
  </si>
  <si>
    <t>Податок з власників наземних транспортних засобів та інших самохідних машин і механізмів (юридичних осіб) </t>
  </si>
  <si>
    <t>Податок з власників наземних транспортних засобів та інших самохідних машин і механізмів (з громадян) </t>
  </si>
  <si>
    <t>Збір за першу реєстрацію літаків і вертольотів (юридичних осіб)</t>
  </si>
  <si>
    <t>Благодійні внески, гранти та дарунки </t>
  </si>
  <si>
    <t>Збір за першу реєстрацію суден (фізичних осіб) </t>
  </si>
  <si>
    <t>Додаток 1</t>
  </si>
  <si>
    <t>Кошти, що передаються із загального фонду бюджету до бюджету розвитку (спеціального фонду)</t>
  </si>
  <si>
    <t>% виконання до уточненого плану на рік (розпис,кошторис)</t>
  </si>
  <si>
    <t>Уточнений план на рік (розпис, кошторис та розпис трансферти)</t>
  </si>
  <si>
    <t>% виконання до уточненого плану на рік (кошторис, повернення розпис)</t>
  </si>
  <si>
    <t>Усього по обох фондах</t>
  </si>
  <si>
    <t>Усього доходів</t>
  </si>
  <si>
    <t>01</t>
  </si>
  <si>
    <t>Фінансова підтримка громадських організацій інвалідів і ветеранів </t>
  </si>
  <si>
    <t>120201</t>
  </si>
  <si>
    <t>Періодичні видання (газети та журнали) </t>
  </si>
  <si>
    <t>130102</t>
  </si>
  <si>
    <t>Проведення навчально-тренувальних зборів і змагань </t>
  </si>
  <si>
    <t>130112</t>
  </si>
  <si>
    <t>Інші видатки 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</si>
  <si>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</si>
  <si>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Забезпечення централізованих заходів з лікування хворих на цукровий та нецукровий діабет </t>
  </si>
  <si>
    <t>Централізовані заходи з лікування онкологічних хворих </t>
  </si>
  <si>
    <t>О80300</t>
  </si>
  <si>
    <t>О81009</t>
  </si>
  <si>
    <t>О81010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</si>
  <si>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</si>
  <si>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Пільги окремим категоріям громадян з послуг зв`язку </t>
  </si>
  <si>
    <t>О90209</t>
  </si>
  <si>
    <t>О90214</t>
  </si>
  <si>
    <t>Проведення невідкладних відновлювальних робіт,будівництво та реконструкція загальноосвітніх навчальних закладів</t>
  </si>
  <si>
    <t>до рішення _______сесії</t>
  </si>
  <si>
    <t>районної ради VІ скликання</t>
  </si>
  <si>
    <t xml:space="preserve">Заступник голови ради </t>
  </si>
  <si>
    <t>В.С.Данко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</si>
  <si>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</si>
  <si>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 з грошового забезпечення,грошових винагород та інших виплат,одержаних військовослужбовцями та особами радового і начальницького складу,що сплачується податковими агентами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</si>
  <si>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</si>
  <si>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</si>
  <si>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Плата за надання адміністративних послуг</t>
  </si>
  <si>
    <t>Кошти від продажу землі</t>
  </si>
  <si>
    <t xml:space="preserve">Виконання надання та повернення кредитів районного бюджету </t>
  </si>
  <si>
    <t>Додаток  4</t>
  </si>
  <si>
    <t>Фінансування  за рахунок зміни залишків бюджетних коштів</t>
  </si>
  <si>
    <t>О91209</t>
  </si>
  <si>
    <t>Землеустрій</t>
  </si>
  <si>
    <t>Фінансування за рахунок єдиного казначейського рахунку</t>
  </si>
  <si>
    <t>від ______________2013р.</t>
  </si>
  <si>
    <t>Додаток 4</t>
  </si>
  <si>
    <t>Кошти від продажу земльних ділянок несільськогосподарського призначення,до розмежування земель державної та комунальної власності з розстроченням платежу</t>
  </si>
  <si>
    <t>від ______________2014р.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</si>
  <si>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</si>
  <si>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</si>
  <si>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від ______________2015р.</t>
  </si>
  <si>
    <t>С.Я.Мацко</t>
  </si>
  <si>
    <t>Інші розрахунки</t>
  </si>
  <si>
    <t>Надходження від орендної плати за користування цілісним майновим комплексом та іншим майном,що перебуває у комунальній власності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</si>
  <si>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</si>
  <si>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</si>
  <si>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</si>
  <si>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районної ради VІІ скликання</t>
  </si>
  <si>
    <t>від ______________2016р.</t>
  </si>
  <si>
    <t>Р.В.Чорнак</t>
  </si>
  <si>
    <t>Надходження  сум реструктурованої заборгованості зі сплати податку на доходи фізичних осіб</t>
  </si>
  <si>
    <t>Податок на доходи фізичних осіб від оподаткування пенсійних виплат або щомісячного довічного грошового утримання,що сплчується(перераховується) згідно з Податковим кодексом україни</t>
  </si>
  <si>
    <t>Адміністративний збір за проведення державної реєстрації юридичних осіб та фізичних осіб-підприємців та  громадських форувань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</si>
  <si>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</si>
  <si>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</si>
  <si>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______________2017р.</t>
  </si>
  <si>
    <t>Код ВКВ/ Код ТПКВКМБ /
ТКВКБМС3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</si>
  <si>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</si>
  <si>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 </t>
  </si>
  <si>
    <t>Багатопрофільна стаціонарна медична допомога населенню</t>
  </si>
  <si>
    <t>Надання допомоги при народженні дитини</t>
  </si>
  <si>
    <t>Надання допомоги на дітей, над якими встановлено опіку чи піклування </t>
  </si>
  <si>
    <t>Надання допомоги на дітей одиноким матерям </t>
  </si>
  <si>
    <t>Надання тимчасової державної допомоги дітям </t>
  </si>
  <si>
    <t>Надання державної соціальної допомоги малозабезпеченим сім`ям 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</si>
  <si>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хворобою,інвалідністю</t>
  </si>
  <si>
    <t>Надання субсидій населенню для відшкодування витрат на придбання твердого та рідкого пічного побутового палива і скрапленого газу </t>
  </si>
  <si>
    <t>Надання допомоги у зв'язку з вагітністю і пологами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</si>
  <si>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</si>
  <si>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</si>
  <si>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</si>
  <si>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Додаткова дотація з державного бюджету на вирівнювання фінансової забезпеченості місцевих бюджетів </t>
  </si>
  <si>
    <t>250380</t>
  </si>
  <si>
    <t>Інші субвенції </t>
  </si>
  <si>
    <t>Інші видатки</t>
  </si>
  <si>
    <t>200200</t>
  </si>
  <si>
    <t>Охорона і раціональне використання земельних ресурсів</t>
  </si>
  <si>
    <t>Усього видатків</t>
  </si>
  <si>
    <t>Код</t>
  </si>
  <si>
    <t xml:space="preserve">Назва головного </t>
  </si>
  <si>
    <t>Загальний фонд</t>
  </si>
  <si>
    <t>Спеціальний  фонд</t>
  </si>
  <si>
    <t>Всього по обох фондах</t>
  </si>
  <si>
    <t xml:space="preserve"> розпорядника коштів</t>
  </si>
  <si>
    <t>% виконання до уточненого плану на звітну дату</t>
  </si>
  <si>
    <t>% надійшло  коштів до уточненого плану на звітну дату</t>
  </si>
  <si>
    <t>% виконання до кошторисних призначень на рік та розпису (трансферти)</t>
  </si>
  <si>
    <t>Назва  підрозділу  бюджетної  класифікації</t>
  </si>
  <si>
    <t>250313</t>
  </si>
  <si>
    <t>(грн)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</si>
  <si>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</si>
  <si>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</si>
  <si>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прибуток підприємств </t>
  </si>
  <si>
    <t>Податки на власність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</si>
  <si>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</si>
  <si>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</si>
  <si>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</si>
  <si>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</si>
  <si>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</si>
  <si>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</si>
  <si>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</si>
  <si>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Доходи від операцій з капіталом</t>
  </si>
  <si>
    <t>Разом доходів</t>
  </si>
  <si>
    <t xml:space="preserve">Офіційні трансферти </t>
  </si>
  <si>
    <t>0813041</t>
  </si>
  <si>
    <t>0813042</t>
  </si>
  <si>
    <t>Надання допомоги при усиновленні дитини</t>
  </si>
  <si>
    <t>0813043</t>
  </si>
  <si>
    <t>0813044</t>
  </si>
  <si>
    <t>0813045</t>
  </si>
  <si>
    <t>0813046</t>
  </si>
  <si>
    <t>0813047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</si>
  <si>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</si>
  <si>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</si>
  <si>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</si>
  <si>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</si>
  <si>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</si>
  <si>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</si>
  <si>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</si>
  <si>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</si>
  <si>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</si>
  <si>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10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</si>
  <si>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</si>
  <si>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</si>
  <si>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1014060</t>
  </si>
  <si>
    <t>1014030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</si>
  <si>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</si>
  <si>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</si>
  <si>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</si>
  <si>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</si>
  <si>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</si>
  <si>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</si>
  <si>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</t>
  </si>
  <si>
    <t>3718700</t>
  </si>
  <si>
    <t>Інші дотації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</si>
  <si>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</si>
  <si>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</si>
  <si>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</si>
  <si>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Надання довгострокових кредитів індивідуальним забудовникам житла на селі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</si>
  <si>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</si>
  <si>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від ______________2021р.</t>
  </si>
  <si>
    <t>за  2020 рік</t>
  </si>
  <si>
    <t xml:space="preserve">Затверджено на 2020 рік </t>
  </si>
  <si>
    <t xml:space="preserve">Уточнений план на 2020 рік </t>
  </si>
  <si>
    <t>Виконання за  2020 рік</t>
  </si>
  <si>
    <t>Уточнений план на 2020 рік
(розпис)</t>
  </si>
  <si>
    <t>Уточнений план на 2020 рік 
(кошторис)</t>
  </si>
  <si>
    <t>Виконання за   2020 рік</t>
  </si>
  <si>
    <t>Виконання за 2020 рік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</si>
  <si>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</si>
  <si>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</si>
  <si>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</si>
  <si>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</si>
  <si>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</si>
  <si>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</si>
  <si>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</si>
  <si>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</si>
  <si>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</si>
  <si>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</si>
  <si>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</si>
  <si>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</si>
  <si>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</si>
  <si>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</si>
  <si>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фізичних осіб</t>
  </si>
  <si>
    <t>Державне мито</t>
  </si>
  <si>
    <t>Державне мито,що сплачується за місцем розгляду</t>
  </si>
  <si>
    <t>сілської ради   скликання</t>
  </si>
  <si>
    <t>сільської  ради     скликання</t>
  </si>
  <si>
    <t>за 2020 рік</t>
  </si>
  <si>
    <t xml:space="preserve">Виконано за 2020 рік </t>
  </si>
  <si>
    <t>Затверджено по розпису на 2020 рік з урахуванням змін</t>
  </si>
  <si>
    <t>Кошторисні призначення на  2020 рік з урахуванням змін</t>
  </si>
  <si>
    <t>Уточнений план на 2020 рік (розпис)</t>
  </si>
  <si>
    <t>0110191</t>
  </si>
  <si>
    <t>0113242</t>
  </si>
  <si>
    <t>0117462</t>
  </si>
  <si>
    <t>0116030</t>
  </si>
  <si>
    <t>Організація благоустрою населених пунктів</t>
  </si>
  <si>
    <t>0119770</t>
  </si>
  <si>
    <t>Інші субвенції</t>
  </si>
  <si>
    <t>сільської ради  скликання</t>
  </si>
  <si>
    <t xml:space="preserve">Уточнений план на  2020 рік </t>
  </si>
  <si>
    <t>Надійшло коштів за січень-березень 2020 року</t>
  </si>
  <si>
    <t>Виконано за 2020 рік</t>
  </si>
  <si>
    <t>Виконано за 2020рік</t>
  </si>
  <si>
    <t>Затверджено на 2020 рік</t>
  </si>
  <si>
    <t>Секретар ради</t>
  </si>
  <si>
    <t>Євгенія АНДРЕЛА</t>
  </si>
  <si>
    <t xml:space="preserve">Секретар ради </t>
  </si>
  <si>
    <t>0118831</t>
  </si>
  <si>
    <t>сільської ради   скликання</t>
  </si>
  <si>
    <t>сільської ради    скликання</t>
  </si>
  <si>
    <t>Затверджено   на 2020 рік</t>
  </si>
  <si>
    <t>Уточнений план на 2020 рік</t>
  </si>
  <si>
    <t>%    виконання    до розпису на 2020 рік з урахуванням змін</t>
  </si>
  <si>
    <t>Програма "Турбота"</t>
  </si>
  <si>
    <t>Затверджений план на 2020 рік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</si>
  <si>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</si>
  <si>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</si>
  <si>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</si>
  <si>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</si>
  <si>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</si>
  <si>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</si>
  <si>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</si>
  <si>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</si>
  <si>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</t>
  </si>
  <si>
    <t>про виконання програм по місцевого бюджету за 2020 року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</si>
  <si>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</si>
  <si>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Надходження від розміщення відходів у спеціально відвходів у спеціально відведених для цього місцях чи на обєктах,крім розміщення окремих видатків як вторинної сировини</t>
  </si>
  <si>
    <t>Державне мито не віднесене до інших категорій</t>
  </si>
  <si>
    <t>Надходження коштів пайової участі у розвитку інфраструктури населеного пункту</t>
  </si>
  <si>
    <t>Єдиний податок з юридичних осіб</t>
  </si>
  <si>
    <t>Виконання доходів Сілецького сільського бюджету</t>
  </si>
  <si>
    <t xml:space="preserve">Виконання видатків сільського бюджету </t>
  </si>
  <si>
    <t>Сілецька сільська рада</t>
  </si>
  <si>
    <t>0117367</t>
  </si>
  <si>
    <t>0119150</t>
  </si>
  <si>
    <t>Сілецька сілська рада</t>
  </si>
  <si>
    <t xml:space="preserve">Джерела фінансування сільського бюджету </t>
  </si>
  <si>
    <t>Програма "Спорт "</t>
  </si>
  <si>
    <t>0115062</t>
  </si>
  <si>
    <t>1.    Сілецька сілська рада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</si>
</sst>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0.0"/>
    <numFmt numFmtId="168" formatCode="#,##0.0"/>
    <numFmt numFmtId="169" formatCode="0.000"/>
  </numFmts>
  <fonts count="69">
    <font>
      <sz val="10"/>
      <name val="Arial Cyr"/>
      <charset val="204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Шрифт текста"/>
      <family val="2"/>
      <charset val="204"/>
    </font>
    <font>
      <sz val="10"/>
      <color indexed="8"/>
      <name val="Шрифт текста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i/>
      <sz val="9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0"/>
      <color theme="1"/>
      <name val="Шрифт текста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0"/>
      <color theme="1"/>
      <name val="Шрифт текста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2" fillId="0" borderId="1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4" fillId="0" borderId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3" fillId="16" borderId="3" applyNumberFormat="0" applyAlignment="0" applyProtection="0"/>
    <xf numFmtId="0" fontId="35" fillId="16" borderId="2" applyNumberFormat="0" applyAlignment="0" applyProtection="0"/>
    <xf numFmtId="0" fontId="64" fillId="0" borderId="0"/>
    <xf numFmtId="0" fontId="23" fillId="0" borderId="0"/>
    <xf numFmtId="0" fontId="31" fillId="0" borderId="4" applyNumberFormat="0" applyFill="0" applyAlignment="0" applyProtection="0"/>
    <xf numFmtId="0" fontId="65" fillId="0" borderId="0"/>
    <xf numFmtId="0" fontId="66" fillId="0" borderId="0"/>
    <xf numFmtId="0" fontId="14" fillId="0" borderId="0"/>
    <xf numFmtId="0" fontId="1" fillId="0" borderId="0"/>
    <xf numFmtId="0" fontId="1" fillId="0" borderId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5" applyNumberFormat="0" applyFon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" fillId="0" borderId="0">
      <protection locked="0"/>
    </xf>
  </cellStyleXfs>
  <cellXfs count="456">
    <xf numFmtId="0" fontId="0" fillId="0" borderId="0" xfId="0"/>
    <xf numFmtId="0" fontId="6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49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/>
    </xf>
    <xf numFmtId="167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/>
    <xf numFmtId="0" fontId="6" fillId="0" borderId="0" xfId="0" applyFont="1" applyAlignment="1"/>
    <xf numFmtId="0" fontId="10" fillId="0" borderId="0" xfId="0" applyFont="1" applyAlignment="1"/>
    <xf numFmtId="4" fontId="6" fillId="0" borderId="0" xfId="0" applyNumberFormat="1" applyFont="1"/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16" fillId="0" borderId="0" xfId="0" applyFont="1" applyBorder="1"/>
    <xf numFmtId="0" fontId="9" fillId="0" borderId="0" xfId="0" applyFont="1" applyBorder="1"/>
    <xf numFmtId="0" fontId="6" fillId="0" borderId="0" xfId="0" applyFont="1" applyAlignment="1">
      <alignment wrapText="1"/>
    </xf>
    <xf numFmtId="4" fontId="13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17" fillId="0" borderId="0" xfId="0" applyFont="1"/>
    <xf numFmtId="4" fontId="17" fillId="0" borderId="0" xfId="0" applyNumberFormat="1" applyFont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9" fillId="0" borderId="0" xfId="0" applyFont="1"/>
    <xf numFmtId="4" fontId="9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4" fontId="6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right" wrapText="1"/>
    </xf>
    <xf numFmtId="168" fontId="18" fillId="0" borderId="0" xfId="0" applyNumberFormat="1" applyFont="1" applyBorder="1" applyAlignment="1"/>
    <xf numFmtId="168" fontId="18" fillId="0" borderId="0" xfId="0" applyNumberFormat="1" applyFont="1" applyBorder="1" applyAlignment="1">
      <alignment horizontal="right"/>
    </xf>
    <xf numFmtId="0" fontId="20" fillId="0" borderId="0" xfId="0" applyFont="1"/>
    <xf numFmtId="0" fontId="18" fillId="0" borderId="0" xfId="0" applyFont="1"/>
    <xf numFmtId="3" fontId="19" fillId="0" borderId="0" xfId="0" applyNumberFormat="1" applyFont="1" applyAlignment="1">
      <alignment horizontal="right"/>
    </xf>
    <xf numFmtId="167" fontId="19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165" fontId="24" fillId="0" borderId="0" xfId="49" applyFont="1" applyBorder="1"/>
    <xf numFmtId="0" fontId="6" fillId="0" borderId="0" xfId="0" applyFont="1" applyFill="1" applyBorder="1"/>
    <xf numFmtId="165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165" fontId="24" fillId="0" borderId="0" xfId="49" applyFont="1" applyFill="1" applyBorder="1"/>
    <xf numFmtId="0" fontId="15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0" xfId="0" applyFont="1"/>
    <xf numFmtId="0" fontId="66" fillId="0" borderId="0" xfId="38" applyFill="1" applyBorder="1"/>
    <xf numFmtId="4" fontId="28" fillId="0" borderId="0" xfId="38" applyNumberFormat="1" applyFont="1" applyFill="1" applyBorder="1"/>
    <xf numFmtId="165" fontId="29" fillId="0" borderId="0" xfId="50" applyFont="1" applyBorder="1"/>
    <xf numFmtId="0" fontId="64" fillId="0" borderId="0" xfId="34" applyBorder="1"/>
    <xf numFmtId="165" fontId="29" fillId="0" borderId="0" xfId="50" applyFont="1" applyFill="1" applyBorder="1"/>
    <xf numFmtId="165" fontId="30" fillId="0" borderId="0" xfId="51" applyFont="1" applyBorder="1"/>
    <xf numFmtId="0" fontId="15" fillId="0" borderId="0" xfId="0" applyFont="1" applyAlignment="1"/>
    <xf numFmtId="0" fontId="38" fillId="0" borderId="0" xfId="0" applyFont="1"/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/>
    <xf numFmtId="0" fontId="40" fillId="0" borderId="0" xfId="0" applyFont="1"/>
    <xf numFmtId="0" fontId="40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42" fillId="0" borderId="0" xfId="0" applyFont="1"/>
    <xf numFmtId="3" fontId="38" fillId="0" borderId="6" xfId="40" applyNumberFormat="1" applyFont="1" applyBorder="1" applyAlignment="1">
      <alignment wrapText="1"/>
    </xf>
    <xf numFmtId="0" fontId="43" fillId="0" borderId="0" xfId="0" applyFont="1"/>
    <xf numFmtId="4" fontId="43" fillId="0" borderId="0" xfId="0" applyNumberFormat="1" applyFont="1"/>
    <xf numFmtId="0" fontId="41" fillId="0" borderId="0" xfId="0" applyFont="1" applyAlignment="1"/>
    <xf numFmtId="0" fontId="41" fillId="0" borderId="0" xfId="0" applyFont="1"/>
    <xf numFmtId="166" fontId="10" fillId="0" borderId="0" xfId="47" applyFont="1"/>
    <xf numFmtId="0" fontId="44" fillId="0" borderId="6" xfId="0" quotePrefix="1" applyFont="1" applyBorder="1" applyAlignment="1">
      <alignment horizontal="center" vertical="center" wrapText="1"/>
    </xf>
    <xf numFmtId="0" fontId="44" fillId="0" borderId="6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17" borderId="6" xfId="35" applyFont="1" applyFill="1" applyBorder="1" applyAlignment="1">
      <alignment vertical="center" wrapText="1"/>
    </xf>
    <xf numFmtId="0" fontId="44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49" fontId="39" fillId="0" borderId="6" xfId="0" applyNumberFormat="1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49" fontId="8" fillId="17" borderId="6" xfId="0" applyNumberFormat="1" applyFont="1" applyFill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4" fontId="36" fillId="0" borderId="6" xfId="0" applyNumberFormat="1" applyFont="1" applyBorder="1" applyAlignment="1">
      <alignment horizontal="center" vertical="center"/>
    </xf>
    <xf numFmtId="167" fontId="36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7" fontId="36" fillId="17" borderId="6" xfId="0" applyNumberFormat="1" applyFont="1" applyFill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 wrapText="1"/>
    </xf>
    <xf numFmtId="4" fontId="36" fillId="0" borderId="6" xfId="0" applyNumberFormat="1" applyFont="1" applyFill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36" fillId="0" borderId="6" xfId="0" applyNumberFormat="1" applyFont="1" applyBorder="1" applyAlignment="1">
      <alignment horizontal="center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8" fontId="36" fillId="0" borderId="6" xfId="0" applyNumberFormat="1" applyFont="1" applyBorder="1" applyAlignment="1">
      <alignment horizontal="center" vertical="center"/>
    </xf>
    <xf numFmtId="0" fontId="19" fillId="0" borderId="6" xfId="0" applyFont="1" applyBorder="1"/>
    <xf numFmtId="4" fontId="6" fillId="0" borderId="6" xfId="40" applyNumberFormat="1" applyFont="1" applyBorder="1" applyAlignment="1">
      <alignment horizontal="right"/>
    </xf>
    <xf numFmtId="0" fontId="36" fillId="0" borderId="6" xfId="0" quotePrefix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center"/>
    </xf>
    <xf numFmtId="0" fontId="6" fillId="0" borderId="6" xfId="0" applyFont="1" applyBorder="1"/>
    <xf numFmtId="4" fontId="11" fillId="0" borderId="6" xfId="0" applyNumberFormat="1" applyFont="1" applyBorder="1" applyAlignment="1">
      <alignment vertical="center"/>
    </xf>
    <xf numFmtId="167" fontId="11" fillId="0" borderId="6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horizontal="right" vertical="center" wrapText="1"/>
    </xf>
    <xf numFmtId="165" fontId="15" fillId="0" borderId="6" xfId="49" applyFont="1" applyBorder="1" applyAlignment="1">
      <alignment horizontal="right" vertical="center" wrapText="1"/>
    </xf>
    <xf numFmtId="167" fontId="15" fillId="0" borderId="6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168" fontId="15" fillId="0" borderId="6" xfId="0" applyNumberFormat="1" applyFont="1" applyBorder="1" applyAlignment="1">
      <alignment vertical="center"/>
    </xf>
    <xf numFmtId="4" fontId="15" fillId="0" borderId="6" xfId="0" applyNumberFormat="1" applyFont="1" applyBorder="1" applyAlignment="1">
      <alignment horizontal="center" vertical="center"/>
    </xf>
    <xf numFmtId="4" fontId="11" fillId="17" borderId="6" xfId="0" applyNumberFormat="1" applyFont="1" applyFill="1" applyBorder="1" applyAlignment="1">
      <alignment vertical="center"/>
    </xf>
    <xf numFmtId="4" fontId="15" fillId="17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49" fontId="21" fillId="0" borderId="6" xfId="0" applyNumberFormat="1" applyFont="1" applyBorder="1" applyAlignment="1">
      <alignment horizontal="center" vertical="center"/>
    </xf>
    <xf numFmtId="0" fontId="44" fillId="0" borderId="6" xfId="0" quotePrefix="1" applyFont="1" applyBorder="1" applyAlignment="1">
      <alignment horizontal="center" vertical="center"/>
    </xf>
    <xf numFmtId="49" fontId="44" fillId="0" borderId="6" xfId="0" applyNumberFormat="1" applyFont="1" applyBorder="1" applyAlignment="1">
      <alignment horizontal="center" vertical="center"/>
    </xf>
    <xf numFmtId="0" fontId="44" fillId="17" borderId="6" xfId="0" applyFont="1" applyFill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8" fillId="17" borderId="6" xfId="0" applyFont="1" applyFill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8" fillId="17" borderId="6" xfId="35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49" fontId="7" fillId="0" borderId="6" xfId="39" applyNumberFormat="1" applyFont="1" applyFill="1" applyBorder="1" applyAlignment="1" applyProtection="1">
      <alignment horizontal="center" vertical="center" wrapText="1"/>
    </xf>
    <xf numFmtId="49" fontId="8" fillId="17" borderId="6" xfId="47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17" borderId="6" xfId="0" applyNumberFormat="1" applyFont="1" applyFill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39" applyNumberFormat="1" applyFont="1" applyFill="1" applyBorder="1" applyAlignment="1" applyProtection="1">
      <alignment vertical="center" wrapText="1"/>
    </xf>
    <xf numFmtId="0" fontId="7" fillId="0" borderId="6" xfId="0" applyFont="1" applyBorder="1" applyAlignment="1">
      <alignment vertical="center" wrapText="1"/>
    </xf>
    <xf numFmtId="167" fontId="45" fillId="0" borderId="6" xfId="0" applyNumberFormat="1" applyFont="1" applyBorder="1" applyAlignment="1">
      <alignment horizontal="center" vertical="center"/>
    </xf>
    <xf numFmtId="1" fontId="45" fillId="0" borderId="6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/>
    <xf numFmtId="3" fontId="41" fillId="0" borderId="6" xfId="0" applyNumberFormat="1" applyFont="1" applyBorder="1" applyAlignment="1">
      <alignment wrapText="1"/>
    </xf>
    <xf numFmtId="3" fontId="41" fillId="0" borderId="6" xfId="0" applyNumberFormat="1" applyFont="1" applyBorder="1" applyAlignment="1">
      <alignment horizontal="center"/>
    </xf>
    <xf numFmtId="4" fontId="41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wrapText="1"/>
    </xf>
    <xf numFmtId="3" fontId="9" fillId="0" borderId="6" xfId="40" applyNumberFormat="1" applyFont="1" applyFill="1" applyBorder="1" applyAlignment="1">
      <alignment wrapText="1"/>
    </xf>
    <xf numFmtId="3" fontId="38" fillId="0" borderId="6" xfId="40" applyNumberFormat="1" applyFont="1" applyBorder="1" applyAlignment="1"/>
    <xf numFmtId="4" fontId="6" fillId="0" borderId="6" xfId="4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horizontal="left" vertical="center"/>
    </xf>
    <xf numFmtId="3" fontId="0" fillId="0" borderId="0" xfId="0" applyNumberFormat="1"/>
    <xf numFmtId="0" fontId="8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7" fillId="0" borderId="0" xfId="0" applyFont="1" applyFill="1" applyAlignment="1">
      <alignment horizontal="center"/>
    </xf>
    <xf numFmtId="3" fontId="6" fillId="0" borderId="0" xfId="0" applyNumberFormat="1" applyFont="1"/>
    <xf numFmtId="1" fontId="17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48" fillId="0" borderId="6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3" fontId="48" fillId="0" borderId="6" xfId="0" applyNumberFormat="1" applyFont="1" applyFill="1" applyBorder="1" applyAlignment="1">
      <alignment horizontal="center" vertical="center"/>
    </xf>
    <xf numFmtId="0" fontId="13" fillId="0" borderId="0" xfId="0" applyFont="1"/>
    <xf numFmtId="3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/>
    <xf numFmtId="0" fontId="13" fillId="0" borderId="0" xfId="0" applyFont="1" applyBorder="1"/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47" fillId="0" borderId="6" xfId="0" applyNumberFormat="1" applyFont="1" applyBorder="1" applyAlignment="1">
      <alignment horizontal="right" vertical="center"/>
    </xf>
    <xf numFmtId="1" fontId="47" fillId="0" borderId="6" xfId="0" applyNumberFormat="1" applyFon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/>
    </xf>
    <xf numFmtId="3" fontId="47" fillId="0" borderId="6" xfId="0" applyNumberFormat="1" applyFont="1" applyBorder="1" applyAlignment="1">
      <alignment vertical="center"/>
    </xf>
    <xf numFmtId="4" fontId="47" fillId="0" borderId="6" xfId="0" applyNumberFormat="1" applyFont="1" applyBorder="1" applyAlignment="1">
      <alignment vertical="center"/>
    </xf>
    <xf numFmtId="168" fontId="47" fillId="0" borderId="6" xfId="0" applyNumberFormat="1" applyFont="1" applyBorder="1" applyAlignment="1">
      <alignment vertical="center"/>
    </xf>
    <xf numFmtId="0" fontId="1" fillId="0" borderId="0" xfId="0" applyFont="1"/>
    <xf numFmtId="3" fontId="6" fillId="0" borderId="0" xfId="0" applyNumberFormat="1" applyFont="1" applyBorder="1" applyAlignment="1"/>
    <xf numFmtId="2" fontId="6" fillId="0" borderId="0" xfId="0" applyNumberFormat="1" applyFont="1" applyBorder="1"/>
    <xf numFmtId="0" fontId="15" fillId="0" borderId="6" xfId="0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168" fontId="10" fillId="0" borderId="6" xfId="0" applyNumberFormat="1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2" fontId="44" fillId="0" borderId="6" xfId="0" applyNumberFormat="1" applyFont="1" applyFill="1" applyBorder="1" applyAlignment="1">
      <alignment vertical="center" wrapText="1"/>
    </xf>
    <xf numFmtId="0" fontId="44" fillId="0" borderId="6" xfId="0" applyFont="1" applyFill="1" applyBorder="1" applyAlignment="1">
      <alignment horizontal="center" vertical="center"/>
    </xf>
    <xf numFmtId="49" fontId="44" fillId="0" borderId="6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4" fontId="50" fillId="0" borderId="6" xfId="0" applyNumberFormat="1" applyFont="1" applyBorder="1" applyAlignment="1">
      <alignment vertical="center"/>
    </xf>
    <xf numFmtId="167" fontId="50" fillId="0" borderId="6" xfId="0" applyNumberFormat="1" applyFont="1" applyBorder="1" applyAlignment="1">
      <alignment horizontal="right" vertical="center"/>
    </xf>
    <xf numFmtId="169" fontId="0" fillId="0" borderId="0" xfId="0" applyNumberFormat="1"/>
    <xf numFmtId="1" fontId="10" fillId="0" borderId="6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center"/>
    </xf>
    <xf numFmtId="0" fontId="25" fillId="18" borderId="6" xfId="0" applyFont="1" applyFill="1" applyBorder="1" applyAlignment="1">
      <alignment horizontal="right" vertical="center" wrapText="1"/>
    </xf>
    <xf numFmtId="0" fontId="12" fillId="18" borderId="6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horizontal="center" vertical="center"/>
    </xf>
    <xf numFmtId="4" fontId="10" fillId="18" borderId="6" xfId="0" applyNumberFormat="1" applyFont="1" applyFill="1" applyBorder="1" applyAlignment="1">
      <alignment vertical="center"/>
    </xf>
    <xf numFmtId="2" fontId="10" fillId="18" borderId="6" xfId="0" applyNumberFormat="1" applyFont="1" applyFill="1" applyBorder="1" applyAlignment="1">
      <alignment vertical="center"/>
    </xf>
    <xf numFmtId="2" fontId="6" fillId="18" borderId="0" xfId="0" applyNumberFormat="1" applyFont="1" applyFill="1" applyBorder="1"/>
    <xf numFmtId="4" fontId="52" fillId="18" borderId="6" xfId="0" applyNumberFormat="1" applyFont="1" applyFill="1" applyBorder="1" applyAlignment="1">
      <alignment vertical="center"/>
    </xf>
    <xf numFmtId="2" fontId="52" fillId="18" borderId="6" xfId="0" applyNumberFormat="1" applyFont="1" applyFill="1" applyBorder="1" applyAlignment="1">
      <alignment vertical="center"/>
    </xf>
    <xf numFmtId="0" fontId="15" fillId="17" borderId="6" xfId="0" applyFont="1" applyFill="1" applyBorder="1" applyAlignment="1">
      <alignment horizontal="center" vertical="center"/>
    </xf>
    <xf numFmtId="0" fontId="25" fillId="17" borderId="6" xfId="0" applyFont="1" applyFill="1" applyBorder="1" applyAlignment="1">
      <alignment horizontal="right" vertical="center" wrapText="1"/>
    </xf>
    <xf numFmtId="0" fontId="12" fillId="17" borderId="6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4" fontId="10" fillId="17" borderId="6" xfId="0" applyNumberFormat="1" applyFont="1" applyFill="1" applyBorder="1" applyAlignment="1">
      <alignment vertical="center"/>
    </xf>
    <xf numFmtId="167" fontId="10" fillId="0" borderId="6" xfId="0" applyNumberFormat="1" applyFont="1" applyBorder="1" applyAlignment="1">
      <alignment horizontal="right" vertical="center"/>
    </xf>
    <xf numFmtId="2" fontId="6" fillId="17" borderId="0" xfId="0" applyNumberFormat="1" applyFont="1" applyFill="1" applyBorder="1"/>
    <xf numFmtId="0" fontId="44" fillId="17" borderId="6" xfId="0" applyFont="1" applyFill="1" applyBorder="1" applyAlignment="1">
      <alignment horizontal="center" vertical="center"/>
    </xf>
    <xf numFmtId="0" fontId="53" fillId="17" borderId="6" xfId="0" applyFont="1" applyFill="1" applyBorder="1" applyAlignment="1">
      <alignment horizontal="right" vertical="center" wrapText="1"/>
    </xf>
    <xf numFmtId="0" fontId="54" fillId="17" borderId="6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center"/>
    </xf>
    <xf numFmtId="4" fontId="50" fillId="17" borderId="6" xfId="0" applyNumberFormat="1" applyFont="1" applyFill="1" applyBorder="1" applyAlignment="1">
      <alignment vertical="center"/>
    </xf>
    <xf numFmtId="3" fontId="50" fillId="17" borderId="6" xfId="0" applyNumberFormat="1" applyFont="1" applyFill="1" applyBorder="1" applyAlignment="1">
      <alignment vertical="center"/>
    </xf>
    <xf numFmtId="2" fontId="19" fillId="0" borderId="0" xfId="0" applyNumberFormat="1" applyFont="1" applyBorder="1"/>
    <xf numFmtId="1" fontId="50" fillId="0" borderId="6" xfId="0" applyNumberFormat="1" applyFont="1" applyBorder="1" applyAlignment="1">
      <alignment horizontal="right" vertical="center"/>
    </xf>
    <xf numFmtId="168" fontId="10" fillId="0" borderId="6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/>
    <xf numFmtId="3" fontId="55" fillId="17" borderId="6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52" fillId="17" borderId="6" xfId="0" applyNumberFormat="1" applyFont="1" applyFill="1" applyBorder="1" applyAlignment="1">
      <alignment vertical="center"/>
    </xf>
    <xf numFmtId="0" fontId="15" fillId="17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168" fontId="50" fillId="17" borderId="6" xfId="0" applyNumberFormat="1" applyFont="1" applyFill="1" applyBorder="1" applyAlignment="1">
      <alignment vertical="center"/>
    </xf>
    <xf numFmtId="167" fontId="50" fillId="17" borderId="6" xfId="0" applyNumberFormat="1" applyFont="1" applyFill="1" applyBorder="1" applyAlignment="1">
      <alignment vertical="center"/>
    </xf>
    <xf numFmtId="0" fontId="44" fillId="17" borderId="6" xfId="0" applyFont="1" applyFill="1" applyBorder="1" applyAlignment="1">
      <alignment horizontal="left" vertical="center" wrapText="1"/>
    </xf>
    <xf numFmtId="2" fontId="56" fillId="17" borderId="0" xfId="0" applyNumberFormat="1" applyFont="1" applyFill="1" applyBorder="1"/>
    <xf numFmtId="2" fontId="19" fillId="17" borderId="0" xfId="0" applyNumberFormat="1" applyFont="1" applyFill="1" applyBorder="1"/>
    <xf numFmtId="49" fontId="44" fillId="0" borderId="6" xfId="0" applyNumberFormat="1" applyFont="1" applyFill="1" applyBorder="1" applyAlignment="1">
      <alignment vertical="center" wrapText="1"/>
    </xf>
    <xf numFmtId="3" fontId="50" fillId="0" borderId="6" xfId="0" applyNumberFormat="1" applyFont="1" applyBorder="1" applyAlignment="1">
      <alignment vertical="center"/>
    </xf>
    <xf numFmtId="168" fontId="50" fillId="0" borderId="6" xfId="0" applyNumberFormat="1" applyFont="1" applyBorder="1" applyAlignment="1">
      <alignment vertical="center"/>
    </xf>
    <xf numFmtId="0" fontId="51" fillId="0" borderId="0" xfId="0" applyFont="1"/>
    <xf numFmtId="167" fontId="50" fillId="0" borderId="6" xfId="0" applyNumberFormat="1" applyFont="1" applyBorder="1" applyAlignment="1">
      <alignment vertical="center"/>
    </xf>
    <xf numFmtId="2" fontId="15" fillId="0" borderId="6" xfId="0" applyNumberFormat="1" applyFont="1" applyFill="1" applyBorder="1" applyAlignment="1">
      <alignment vertical="center" wrapText="1"/>
    </xf>
    <xf numFmtId="3" fontId="50" fillId="0" borderId="6" xfId="0" applyNumberFormat="1" applyFont="1" applyFill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4" fontId="50" fillId="0" borderId="6" xfId="0" applyNumberFormat="1" applyFont="1" applyFill="1" applyBorder="1" applyAlignment="1">
      <alignment vertical="center"/>
    </xf>
    <xf numFmtId="167" fontId="50" fillId="0" borderId="6" xfId="0" applyNumberFormat="1" applyFont="1" applyFill="1" applyBorder="1" applyAlignment="1">
      <alignment vertical="center"/>
    </xf>
    <xf numFmtId="0" fontId="44" fillId="0" borderId="6" xfId="0" applyFont="1" applyFill="1" applyBorder="1" applyAlignment="1">
      <alignment vertical="center"/>
    </xf>
    <xf numFmtId="16" fontId="44" fillId="0" borderId="6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vertical="center" wrapText="1"/>
    </xf>
    <xf numFmtId="168" fontId="50" fillId="0" borderId="6" xfId="0" applyNumberFormat="1" applyFont="1" applyBorder="1" applyAlignment="1">
      <alignment horizontal="right" vertical="center"/>
    </xf>
    <xf numFmtId="16" fontId="15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" fontId="10" fillId="18" borderId="6" xfId="0" applyNumberFormat="1" applyFont="1" applyFill="1" applyBorder="1" applyAlignment="1">
      <alignment horizontal="right" vertical="center"/>
    </xf>
    <xf numFmtId="0" fontId="11" fillId="18" borderId="6" xfId="0" applyFont="1" applyFill="1" applyBorder="1" applyAlignment="1">
      <alignment horizontal="center" vertical="center" wrapText="1"/>
    </xf>
    <xf numFmtId="0" fontId="15" fillId="18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4" fontId="10" fillId="0" borderId="6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/>
    <xf numFmtId="4" fontId="10" fillId="0" borderId="6" xfId="0" applyNumberFormat="1" applyFont="1" applyFill="1" applyBorder="1" applyAlignment="1">
      <alignment horizontal="right" vertical="center"/>
    </xf>
    <xf numFmtId="3" fontId="50" fillId="0" borderId="6" xfId="0" applyNumberFormat="1" applyFont="1" applyFill="1" applyBorder="1" applyAlignment="1">
      <alignment horizontal="right" vertical="center"/>
    </xf>
    <xf numFmtId="4" fontId="50" fillId="0" borderId="6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3" fontId="50" fillId="0" borderId="6" xfId="0" applyNumberFormat="1" applyFont="1" applyBorder="1" applyAlignment="1">
      <alignment horizontal="right" vertical="center"/>
    </xf>
    <xf numFmtId="168" fontId="50" fillId="0" borderId="6" xfId="0" applyNumberFormat="1" applyFont="1" applyFill="1" applyBorder="1" applyAlignment="1">
      <alignment horizontal="right" vertical="center"/>
    </xf>
    <xf numFmtId="4" fontId="50" fillId="0" borderId="6" xfId="0" applyNumberFormat="1" applyFont="1" applyBorder="1" applyAlignment="1">
      <alignment horizontal="right" vertical="center"/>
    </xf>
    <xf numFmtId="167" fontId="50" fillId="0" borderId="6" xfId="0" applyNumberFormat="1" applyFont="1" applyFill="1" applyBorder="1" applyAlignment="1">
      <alignment horizontal="right" vertical="center"/>
    </xf>
    <xf numFmtId="0" fontId="44" fillId="0" borderId="6" xfId="0" applyNumberFormat="1" applyFont="1" applyFill="1" applyBorder="1" applyAlignment="1">
      <alignment vertical="center" wrapText="1"/>
    </xf>
    <xf numFmtId="0" fontId="19" fillId="0" borderId="0" xfId="0" applyFont="1" applyBorder="1"/>
    <xf numFmtId="49" fontId="15" fillId="0" borderId="6" xfId="41" applyNumberFormat="1" applyFont="1" applyFill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2" fontId="5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6" fillId="0" borderId="0" xfId="0" applyNumberFormat="1" applyFont="1" applyBorder="1" applyAlignment="1"/>
    <xf numFmtId="4" fontId="10" fillId="18" borderId="6" xfId="0" applyNumberFormat="1" applyFont="1" applyFill="1" applyBorder="1" applyAlignment="1">
      <alignment horizontal="right" vertical="center"/>
    </xf>
    <xf numFmtId="0" fontId="0" fillId="18" borderId="0" xfId="0" applyFill="1"/>
    <xf numFmtId="4" fontId="52" fillId="18" borderId="6" xfId="0" applyNumberFormat="1" applyFont="1" applyFill="1" applyBorder="1" applyAlignment="1">
      <alignment horizontal="right" vertical="center"/>
    </xf>
    <xf numFmtId="0" fontId="15" fillId="18" borderId="6" xfId="0" applyFont="1" applyFill="1" applyBorder="1" applyAlignment="1">
      <alignment vertical="center"/>
    </xf>
    <xf numFmtId="0" fontId="6" fillId="18" borderId="6" xfId="0" applyFont="1" applyFill="1" applyBorder="1" applyAlignment="1">
      <alignment vertical="center"/>
    </xf>
    <xf numFmtId="0" fontId="6" fillId="18" borderId="0" xfId="0" applyFont="1" applyFill="1"/>
    <xf numFmtId="49" fontId="15" fillId="0" borderId="6" xfId="41" applyNumberFormat="1" applyFont="1" applyBorder="1" applyAlignment="1">
      <alignment vertical="center" wrapText="1"/>
    </xf>
    <xf numFmtId="49" fontId="44" fillId="0" borderId="6" xfId="41" applyNumberFormat="1" applyFont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2" fontId="10" fillId="18" borderId="6" xfId="0" applyNumberFormat="1" applyFont="1" applyFill="1" applyBorder="1" applyAlignment="1">
      <alignment horizontal="right" vertical="center"/>
    </xf>
    <xf numFmtId="2" fontId="52" fillId="18" borderId="6" xfId="0" applyNumberFormat="1" applyFont="1" applyFill="1" applyBorder="1" applyAlignment="1">
      <alignment horizontal="right" vertical="center"/>
    </xf>
    <xf numFmtId="0" fontId="6" fillId="17" borderId="0" xfId="0" applyFont="1" applyFill="1"/>
    <xf numFmtId="0" fontId="15" fillId="17" borderId="6" xfId="0" applyFont="1" applyFill="1" applyBorder="1" applyAlignment="1">
      <alignment vertical="center"/>
    </xf>
    <xf numFmtId="0" fontId="6" fillId="17" borderId="6" xfId="0" applyFont="1" applyFill="1" applyBorder="1" applyAlignment="1">
      <alignment vertical="center"/>
    </xf>
    <xf numFmtId="0" fontId="56" fillId="17" borderId="0" xfId="0" applyFont="1" applyFill="1"/>
    <xf numFmtId="0" fontId="44" fillId="17" borderId="6" xfId="0" applyFont="1" applyFill="1" applyBorder="1" applyAlignment="1">
      <alignment vertical="center"/>
    </xf>
    <xf numFmtId="0" fontId="19" fillId="17" borderId="6" xfId="0" applyFont="1" applyFill="1" applyBorder="1" applyAlignment="1">
      <alignment vertical="center"/>
    </xf>
    <xf numFmtId="3" fontId="50" fillId="17" borderId="6" xfId="0" applyNumberFormat="1" applyFont="1" applyFill="1" applyBorder="1" applyAlignment="1">
      <alignment horizontal="right" vertical="center"/>
    </xf>
    <xf numFmtId="4" fontId="50" fillId="17" borderId="6" xfId="0" applyNumberFormat="1" applyFont="1" applyFill="1" applyBorder="1" applyAlignment="1">
      <alignment horizontal="right" vertical="center"/>
    </xf>
    <xf numFmtId="1" fontId="50" fillId="17" borderId="6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3" fontId="57" fillId="17" borderId="6" xfId="0" applyNumberFormat="1" applyFont="1" applyFill="1" applyBorder="1" applyAlignment="1">
      <alignment horizontal="right" vertical="center"/>
    </xf>
    <xf numFmtId="4" fontId="57" fillId="17" borderId="6" xfId="0" applyNumberFormat="1" applyFont="1" applyFill="1" applyBorder="1" applyAlignment="1">
      <alignment horizontal="right" vertical="center"/>
    </xf>
    <xf numFmtId="167" fontId="50" fillId="17" borderId="6" xfId="0" applyNumberFormat="1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167" fontId="10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1" fontId="50" fillId="0" borderId="6" xfId="0" applyNumberFormat="1" applyFont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7" fontId="7" fillId="0" borderId="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41" fillId="0" borderId="6" xfId="0" applyNumberFormat="1" applyFont="1" applyBorder="1" applyAlignment="1">
      <alignment horizontal="center"/>
    </xf>
    <xf numFmtId="4" fontId="6" fillId="0" borderId="6" xfId="0" applyNumberFormat="1" applyFont="1" applyBorder="1"/>
    <xf numFmtId="0" fontId="52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 wrapText="1"/>
    </xf>
    <xf numFmtId="49" fontId="8" fillId="0" borderId="6" xfId="39" applyNumberFormat="1" applyFont="1" applyFill="1" applyBorder="1" applyAlignment="1" applyProtection="1">
      <alignment horizontal="left" vertical="center" wrapText="1"/>
    </xf>
    <xf numFmtId="49" fontId="15" fillId="0" borderId="6" xfId="0" applyNumberFormat="1" applyFont="1" applyBorder="1" applyAlignment="1">
      <alignment horizontal="center" vertical="center"/>
    </xf>
    <xf numFmtId="0" fontId="15" fillId="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 wrapText="1"/>
    </xf>
    <xf numFmtId="3" fontId="40" fillId="0" borderId="6" xfId="0" applyNumberFormat="1" applyFont="1" applyFill="1" applyBorder="1" applyAlignment="1">
      <alignment horizontal="center" vertical="center"/>
    </xf>
    <xf numFmtId="4" fontId="40" fillId="0" borderId="6" xfId="0" applyNumberFormat="1" applyFont="1" applyBorder="1" applyAlignment="1">
      <alignment horizontal="center" vertical="center"/>
    </xf>
    <xf numFmtId="3" fontId="40" fillId="0" borderId="6" xfId="0" applyNumberFormat="1" applyFont="1" applyBorder="1" applyAlignment="1">
      <alignment horizontal="center" vertical="center"/>
    </xf>
    <xf numFmtId="4" fontId="40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3" fontId="58" fillId="0" borderId="6" xfId="0" applyNumberFormat="1" applyFont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 wrapText="1"/>
    </xf>
    <xf numFmtId="0" fontId="7" fillId="0" borderId="6" xfId="0" applyFont="1" applyBorder="1"/>
    <xf numFmtId="1" fontId="59" fillId="0" borderId="6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 wrapText="1"/>
    </xf>
    <xf numFmtId="1" fontId="15" fillId="0" borderId="6" xfId="0" applyNumberFormat="1" applyFont="1" applyBorder="1" applyAlignment="1">
      <alignment vertical="center"/>
    </xf>
    <xf numFmtId="1" fontId="11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5" fillId="0" borderId="6" xfId="37" applyFont="1" applyBorder="1" applyAlignment="1">
      <alignment vertical="center" wrapText="1"/>
    </xf>
    <xf numFmtId="0" fontId="15" fillId="0" borderId="6" xfId="34" applyFont="1" applyBorder="1" applyAlignment="1">
      <alignment vertical="center" wrapText="1"/>
    </xf>
    <xf numFmtId="1" fontId="60" fillId="0" borderId="6" xfId="0" applyNumberFormat="1" applyFont="1" applyBorder="1" applyAlignment="1">
      <alignment vertical="center"/>
    </xf>
    <xf numFmtId="0" fontId="60" fillId="0" borderId="6" xfId="0" applyFont="1" applyBorder="1" applyAlignment="1">
      <alignment vertical="center" wrapText="1"/>
    </xf>
    <xf numFmtId="1" fontId="61" fillId="0" borderId="6" xfId="0" applyNumberFormat="1" applyFont="1" applyBorder="1" applyAlignment="1">
      <alignment vertical="center"/>
    </xf>
    <xf numFmtId="0" fontId="61" fillId="0" borderId="6" xfId="0" applyFont="1" applyBorder="1" applyAlignment="1">
      <alignment vertical="center" wrapText="1"/>
    </xf>
    <xf numFmtId="3" fontId="61" fillId="0" borderId="6" xfId="0" applyNumberFormat="1" applyFont="1" applyBorder="1" applyAlignment="1">
      <alignment vertical="center" wrapText="1"/>
    </xf>
    <xf numFmtId="0" fontId="62" fillId="0" borderId="6" xfId="0" applyFont="1" applyBorder="1" applyAlignment="1">
      <alignment wrapText="1"/>
    </xf>
    <xf numFmtId="3" fontId="60" fillId="0" borderId="6" xfId="0" applyNumberFormat="1" applyFont="1" applyBorder="1" applyAlignment="1">
      <alignment vertical="center" wrapText="1"/>
    </xf>
    <xf numFmtId="0" fontId="61" fillId="0" borderId="6" xfId="34" applyFont="1" applyBorder="1"/>
    <xf numFmtId="0" fontId="61" fillId="0" borderId="6" xfId="34" applyFont="1" applyBorder="1" applyAlignment="1">
      <alignment vertical="justify" wrapText="1"/>
    </xf>
    <xf numFmtId="0" fontId="15" fillId="0" borderId="6" xfId="34" applyFont="1" applyBorder="1"/>
    <xf numFmtId="0" fontId="15" fillId="0" borderId="6" xfId="34" applyFont="1" applyBorder="1" applyAlignment="1">
      <alignment vertical="justify" wrapText="1"/>
    </xf>
    <xf numFmtId="0" fontId="60" fillId="0" borderId="6" xfId="34" applyFont="1" applyBorder="1"/>
    <xf numFmtId="0" fontId="60" fillId="0" borderId="6" xfId="34" applyFont="1" applyBorder="1" applyAlignment="1">
      <alignment vertical="justify" wrapText="1"/>
    </xf>
    <xf numFmtId="0" fontId="63" fillId="0" borderId="6" xfId="34" applyFont="1" applyBorder="1" applyAlignment="1">
      <alignment wrapText="1"/>
    </xf>
    <xf numFmtId="0" fontId="60" fillId="0" borderId="6" xfId="34" applyNumberFormat="1" applyFont="1" applyBorder="1" applyAlignment="1">
      <alignment vertical="justify" wrapText="1"/>
    </xf>
    <xf numFmtId="0" fontId="60" fillId="0" borderId="7" xfId="0" applyFont="1" applyFill="1" applyBorder="1" applyAlignment="1">
      <alignment horizontal="left" vertical="top" wrapText="1"/>
    </xf>
    <xf numFmtId="0" fontId="63" fillId="0" borderId="6" xfId="0" applyFont="1" applyBorder="1" applyAlignment="1">
      <alignment wrapText="1"/>
    </xf>
    <xf numFmtId="0" fontId="63" fillId="0" borderId="0" xfId="0" applyFont="1" applyAlignment="1">
      <alignment wrapText="1"/>
    </xf>
    <xf numFmtId="0" fontId="60" fillId="0" borderId="6" xfId="34" applyFont="1" applyBorder="1" applyAlignment="1">
      <alignment horizontal="left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/>
    </xf>
    <xf numFmtId="0" fontId="63" fillId="0" borderId="6" xfId="34" applyFont="1" applyBorder="1" applyAlignment="1">
      <alignment horizontal="left" vertical="center" wrapText="1"/>
    </xf>
    <xf numFmtId="1" fontId="67" fillId="0" borderId="6" xfId="0" applyNumberFormat="1" applyFont="1" applyBorder="1" applyAlignment="1">
      <alignment vertical="center"/>
    </xf>
    <xf numFmtId="3" fontId="67" fillId="0" borderId="6" xfId="0" applyNumberFormat="1" applyFont="1" applyBorder="1" applyAlignment="1">
      <alignment vertical="center" wrapText="1"/>
    </xf>
    <xf numFmtId="0" fontId="68" fillId="0" borderId="0" xfId="34" applyFont="1" applyBorder="1"/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5" fillId="0" borderId="6" xfId="39" applyFont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5" fillId="0" borderId="8" xfId="39" applyFont="1" applyBorder="1" applyAlignment="1" applyProtection="1">
      <alignment horizontal="center" vertical="center" wrapText="1"/>
    </xf>
    <xf numFmtId="0" fontId="15" fillId="0" borderId="9" xfId="39" applyFont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39" fillId="0" borderId="6" xfId="39" applyFont="1" applyBorder="1" applyAlignment="1" applyProtection="1">
      <alignment horizontal="center" vertical="center" wrapText="1"/>
    </xf>
    <xf numFmtId="3" fontId="15" fillId="0" borderId="6" xfId="39" applyNumberFormat="1" applyFont="1" applyBorder="1" applyAlignment="1" applyProtection="1">
      <alignment horizontal="center" vertical="center" wrapText="1"/>
    </xf>
    <xf numFmtId="3" fontId="39" fillId="0" borderId="6" xfId="39" applyNumberFormat="1" applyFont="1" applyBorder="1" applyAlignment="1" applyProtection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0" fillId="0" borderId="8" xfId="39" applyFont="1" applyBorder="1" applyAlignment="1" applyProtection="1">
      <alignment horizontal="center" vertical="center" wrapText="1"/>
    </xf>
    <xf numFmtId="0" fontId="10" fillId="0" borderId="9" xfId="39" applyFont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6" fillId="0" borderId="6" xfId="39" applyFont="1" applyBorder="1" applyAlignment="1" applyProtection="1">
      <alignment horizontal="center" vertical="center" wrapText="1"/>
    </xf>
    <xf numFmtId="49" fontId="41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1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1" fontId="47" fillId="0" borderId="6" xfId="0" applyNumberFormat="1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</cellXfs>
  <cellStyles count="53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Normal_Доходи" xfId="25"/>
    <cellStyle name="Акцент1" xfId="26"/>
    <cellStyle name="Акцент2" xfId="27"/>
    <cellStyle name="Акцент3" xfId="28"/>
    <cellStyle name="Акцент4" xfId="29"/>
    <cellStyle name="Акцент5" xfId="30"/>
    <cellStyle name="Акцент6" xfId="31"/>
    <cellStyle name="Вывод" xfId="32"/>
    <cellStyle name="Вычисление" xfId="33"/>
    <cellStyle name="Звичайний 2" xfId="34"/>
    <cellStyle name="Звичайний_Видат дод 2_1" xfId="35"/>
    <cellStyle name="Итог" xfId="36"/>
    <cellStyle name="Обычный" xfId="0" builtinId="0"/>
    <cellStyle name="Обычный 2" xfId="37"/>
    <cellStyle name="Обычный 3" xfId="38"/>
    <cellStyle name="Обычный_ZV1PIV98" xfId="39"/>
    <cellStyle name="Обычный_Виконання за І квартал 2010 року" xfId="40"/>
    <cellStyle name="Обычный_додаток до р1ш по прграмах" xfId="41"/>
    <cellStyle name="Плохой" xfId="42"/>
    <cellStyle name="Пояснение" xfId="43"/>
    <cellStyle name="Примечание" xfId="44"/>
    <cellStyle name="Тысячи [0]_Розподіл (2)" xfId="45"/>
    <cellStyle name="Тысячи_Розподіл (2)" xfId="46"/>
    <cellStyle name="Финансовый" xfId="47" builtinId="3"/>
    <cellStyle name="Финансовый 2" xfId="48"/>
    <cellStyle name="Финансовый 3" xfId="49"/>
    <cellStyle name="Фінансовий 2" xfId="50"/>
    <cellStyle name="Фінансовий 3" xfId="51"/>
    <cellStyle name="Џђћ–…ќ’ќ›‰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Yura%20Prislupskij\&#1052;&#1086;&#1080;%20&#1076;&#1086;&#1082;&#1091;&#1084;&#1077;&#1085;&#1090;&#1099;\&#1058;&#1080;&#1076;&#1077;&#1085;&#1100;\&#1055;&#1088;&#1086;&#1075;&#1088;&#1072;&#1084;&#1080;\&#1052;i&#1078;&#1073;&#1102;&#1076;&#1078;%20&#1090;&#1088;&#1072;&#1085;&#1089;%20&#1089;&#1077;&#1083;&#1072;&#1084;%20&#1085;&#1072;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O5">
            <v>0.92600000000000005</v>
          </cell>
          <cell r="R5">
            <v>1.0640000000000001</v>
          </cell>
        </row>
        <row r="9">
          <cell r="J9">
            <v>0.41299999999999998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showZeros="0" view="pageBreakPreview" zoomScale="75" zoomScaleNormal="68" zoomScaleSheetLayoutView="75" workbookViewId="0">
      <pane xSplit="2" ySplit="30" topLeftCell="C100" activePane="bottomRight" state="frozen"/>
      <selection pane="topRight" activeCell="C1" sqref="C1"/>
      <selection pane="bottomLeft" activeCell="A12" sqref="A12"/>
      <selection pane="bottomRight" activeCell="D80" sqref="D80"/>
    </sheetView>
  </sheetViews>
  <sheetFormatPr defaultColWidth="8.6640625" defaultRowHeight="13.2"/>
  <cols>
    <col min="1" max="1" width="12.109375" style="20" customWidth="1"/>
    <col min="2" max="2" width="42.44140625" style="4" customWidth="1"/>
    <col min="3" max="4" width="17.109375" style="4" customWidth="1"/>
    <col min="5" max="5" width="17.88671875" style="4" customWidth="1"/>
    <col min="6" max="6" width="12.5546875" style="4" customWidth="1"/>
    <col min="7" max="7" width="14.88671875" style="4" customWidth="1"/>
    <col min="8" max="8" width="16.6640625" style="4" customWidth="1"/>
    <col min="9" max="9" width="15.33203125" style="4" customWidth="1"/>
    <col min="10" max="10" width="17.33203125" style="4" customWidth="1"/>
    <col min="11" max="11" width="12" style="4" customWidth="1"/>
    <col min="12" max="12" width="17.33203125" style="4" customWidth="1"/>
    <col min="13" max="13" width="17.6640625" style="4" customWidth="1"/>
    <col min="14" max="14" width="17.109375" style="4" customWidth="1"/>
    <col min="15" max="15" width="19.44140625" style="4" customWidth="1"/>
    <col min="16" max="16" width="17.33203125" style="4" customWidth="1"/>
    <col min="17" max="17" width="18.88671875" style="21" customWidth="1"/>
    <col min="18" max="18" width="20.109375" style="21" customWidth="1"/>
    <col min="19" max="19" width="20.44140625" style="21" customWidth="1"/>
    <col min="20" max="20" width="8.6640625" style="21"/>
    <col min="21" max="21" width="13.44140625" style="21" customWidth="1"/>
    <col min="22" max="16384" width="8.6640625" style="21"/>
  </cols>
  <sheetData>
    <row r="1" spans="5:16" hidden="1">
      <c r="O1" s="16" t="s">
        <v>241</v>
      </c>
    </row>
    <row r="2" spans="5:16" hidden="1">
      <c r="E2" s="15"/>
      <c r="F2" s="15"/>
      <c r="O2" s="15" t="s">
        <v>267</v>
      </c>
    </row>
    <row r="3" spans="5:16" ht="11.25" hidden="1" customHeight="1">
      <c r="E3" s="15"/>
      <c r="F3" s="15"/>
      <c r="O3" s="15" t="s">
        <v>268</v>
      </c>
    </row>
    <row r="4" spans="5:16" ht="11.25" hidden="1" customHeight="1">
      <c r="E4" s="15"/>
      <c r="F4" s="15"/>
      <c r="O4" s="407" t="s">
        <v>283</v>
      </c>
      <c r="P4" s="407"/>
    </row>
    <row r="5" spans="5:16" ht="18" hidden="1" customHeight="1">
      <c r="E5" s="15"/>
      <c r="F5" s="15"/>
      <c r="N5" s="27"/>
      <c r="O5" s="27" t="s">
        <v>241</v>
      </c>
      <c r="P5" s="28"/>
    </row>
    <row r="6" spans="5:16" ht="22.5" hidden="1" customHeight="1">
      <c r="E6" s="15"/>
      <c r="F6" s="15"/>
      <c r="N6" s="27"/>
      <c r="O6" s="27" t="s">
        <v>267</v>
      </c>
      <c r="P6" s="28"/>
    </row>
    <row r="7" spans="5:16" ht="30" hidden="1" customHeight="1">
      <c r="E7" s="15"/>
      <c r="F7" s="15"/>
      <c r="N7" s="27"/>
      <c r="O7" s="27" t="s">
        <v>268</v>
      </c>
      <c r="P7" s="28"/>
    </row>
    <row r="8" spans="5:16" ht="25.5" hidden="1" customHeight="1">
      <c r="E8" s="15"/>
      <c r="F8" s="15"/>
      <c r="N8" s="27"/>
      <c r="O8" s="27" t="s">
        <v>286</v>
      </c>
      <c r="P8" s="28"/>
    </row>
    <row r="9" spans="5:16" ht="25.5" customHeight="1">
      <c r="E9" s="15"/>
      <c r="F9" s="15"/>
      <c r="N9" s="27"/>
      <c r="O9" s="55" t="s">
        <v>241</v>
      </c>
      <c r="P9" s="350"/>
    </row>
    <row r="10" spans="5:16" ht="15.75" customHeight="1">
      <c r="E10" s="15"/>
      <c r="F10" s="15"/>
      <c r="N10" s="27"/>
      <c r="O10" s="55" t="s">
        <v>267</v>
      </c>
      <c r="P10" s="350"/>
    </row>
    <row r="11" spans="5:16" ht="18.75" customHeight="1">
      <c r="E11" s="15"/>
      <c r="F11" s="15"/>
      <c r="N11" s="27"/>
      <c r="O11" s="55" t="s">
        <v>415</v>
      </c>
      <c r="P11" s="350"/>
    </row>
    <row r="12" spans="5:16" ht="16.5" customHeight="1">
      <c r="E12" s="15"/>
      <c r="F12" s="15"/>
      <c r="N12" s="27"/>
      <c r="O12" s="55" t="s">
        <v>389</v>
      </c>
      <c r="P12" s="350"/>
    </row>
    <row r="13" spans="5:16" ht="18" hidden="1" customHeight="1">
      <c r="E13" s="15"/>
      <c r="F13" s="15"/>
      <c r="N13" s="27"/>
      <c r="O13" s="27" t="s">
        <v>267</v>
      </c>
      <c r="P13" s="27"/>
    </row>
    <row r="14" spans="5:16" ht="19.5" hidden="1" customHeight="1">
      <c r="E14" s="15"/>
      <c r="F14" s="15"/>
      <c r="N14" s="27"/>
      <c r="O14" s="27" t="s">
        <v>296</v>
      </c>
      <c r="P14" s="27"/>
    </row>
    <row r="15" spans="5:16" ht="15" hidden="1" customHeight="1">
      <c r="E15" s="15"/>
      <c r="F15" s="15"/>
      <c r="N15" s="27"/>
      <c r="O15" s="27" t="s">
        <v>25</v>
      </c>
      <c r="P15" s="27"/>
    </row>
    <row r="16" spans="5:16" ht="16.5" customHeight="1">
      <c r="E16" s="15"/>
      <c r="F16" s="15"/>
      <c r="N16" s="27"/>
      <c r="O16" s="14"/>
      <c r="P16" s="37"/>
    </row>
    <row r="17" spans="1:16" ht="15" hidden="1" customHeight="1">
      <c r="E17" s="15"/>
      <c r="F17" s="15"/>
      <c r="N17" s="27"/>
      <c r="O17" s="14" t="s">
        <v>267</v>
      </c>
      <c r="P17" s="37"/>
    </row>
    <row r="18" spans="1:16" ht="15.75" hidden="1" customHeight="1">
      <c r="E18" s="15"/>
      <c r="F18" s="15"/>
      <c r="N18" s="27"/>
      <c r="O18" s="14" t="s">
        <v>296</v>
      </c>
      <c r="P18" s="37"/>
    </row>
    <row r="19" spans="1:16" ht="13.5" hidden="1" customHeight="1">
      <c r="D19" s="49"/>
      <c r="E19" s="50"/>
      <c r="F19" s="15"/>
      <c r="N19" s="27"/>
      <c r="O19" s="14" t="s">
        <v>297</v>
      </c>
      <c r="P19" s="37"/>
    </row>
    <row r="20" spans="1:16" ht="18.75" hidden="1" customHeight="1">
      <c r="D20" s="49"/>
      <c r="E20" s="51"/>
      <c r="F20" s="15"/>
      <c r="N20" s="27"/>
      <c r="O20" s="27" t="s">
        <v>267</v>
      </c>
      <c r="P20" s="28"/>
    </row>
    <row r="21" spans="1:16" ht="17.25" hidden="1" customHeight="1">
      <c r="D21" s="49"/>
      <c r="E21" s="51"/>
      <c r="F21" s="15"/>
      <c r="N21" s="27"/>
      <c r="O21" s="27" t="s">
        <v>268</v>
      </c>
      <c r="P21" s="28"/>
    </row>
    <row r="22" spans="1:16" ht="15.75" hidden="1" customHeight="1">
      <c r="D22" s="49"/>
      <c r="E22" s="51"/>
      <c r="F22" s="15"/>
      <c r="N22" s="27"/>
      <c r="O22" s="27" t="s">
        <v>289</v>
      </c>
      <c r="P22" s="28"/>
    </row>
    <row r="23" spans="1:16" ht="15" hidden="1" customHeight="1">
      <c r="C23" s="48"/>
      <c r="D23" s="52"/>
      <c r="E23" s="52"/>
      <c r="F23" s="15"/>
      <c r="N23" s="27"/>
      <c r="O23" s="27"/>
      <c r="P23" s="28"/>
    </row>
    <row r="24" spans="1:16" ht="24.75" customHeight="1">
      <c r="A24" s="408" t="s">
        <v>461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</row>
    <row r="25" spans="1:16" ht="21" customHeight="1">
      <c r="A25" s="408" t="s">
        <v>390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</row>
    <row r="26" spans="1:16" ht="11.1" customHeight="1">
      <c r="P26" s="11" t="s">
        <v>338</v>
      </c>
    </row>
    <row r="27" spans="1:16" ht="14.4" customHeight="1">
      <c r="A27" s="409" t="s">
        <v>327</v>
      </c>
      <c r="B27" s="412" t="s">
        <v>235</v>
      </c>
      <c r="C27" s="406" t="s">
        <v>329</v>
      </c>
      <c r="D27" s="406"/>
      <c r="E27" s="406"/>
      <c r="F27" s="406"/>
      <c r="G27" s="406" t="s">
        <v>330</v>
      </c>
      <c r="H27" s="406"/>
      <c r="I27" s="406"/>
      <c r="J27" s="406"/>
      <c r="K27" s="406"/>
      <c r="L27" s="406" t="s">
        <v>246</v>
      </c>
      <c r="M27" s="406"/>
      <c r="N27" s="406"/>
      <c r="O27" s="406"/>
      <c r="P27" s="406"/>
    </row>
    <row r="28" spans="1:16" ht="12" customHeight="1">
      <c r="A28" s="409"/>
      <c r="B28" s="412"/>
      <c r="C28" s="405" t="s">
        <v>391</v>
      </c>
      <c r="D28" s="405" t="s">
        <v>392</v>
      </c>
      <c r="E28" s="410" t="s">
        <v>393</v>
      </c>
      <c r="F28" s="405" t="s">
        <v>333</v>
      </c>
      <c r="G28" s="405" t="s">
        <v>391</v>
      </c>
      <c r="H28" s="405" t="s">
        <v>394</v>
      </c>
      <c r="I28" s="405" t="s">
        <v>395</v>
      </c>
      <c r="J28" s="410" t="s">
        <v>396</v>
      </c>
      <c r="K28" s="405" t="s">
        <v>333</v>
      </c>
      <c r="L28" s="405" t="s">
        <v>391</v>
      </c>
      <c r="M28" s="405" t="s">
        <v>394</v>
      </c>
      <c r="N28" s="405" t="s">
        <v>395</v>
      </c>
      <c r="O28" s="410" t="s">
        <v>397</v>
      </c>
      <c r="P28" s="405" t="s">
        <v>333</v>
      </c>
    </row>
    <row r="29" spans="1:16" ht="84.75" customHeight="1">
      <c r="A29" s="409"/>
      <c r="B29" s="412"/>
      <c r="C29" s="405"/>
      <c r="D29" s="405"/>
      <c r="E29" s="411"/>
      <c r="F29" s="405"/>
      <c r="G29" s="405"/>
      <c r="H29" s="405"/>
      <c r="I29" s="405"/>
      <c r="J29" s="411"/>
      <c r="K29" s="405"/>
      <c r="L29" s="405"/>
      <c r="M29" s="405"/>
      <c r="N29" s="405"/>
      <c r="O29" s="411"/>
      <c r="P29" s="405"/>
    </row>
    <row r="30" spans="1:16" s="23" customFormat="1" ht="12.75" customHeight="1">
      <c r="A30" s="12">
        <v>1</v>
      </c>
      <c r="B30" s="18">
        <v>2</v>
      </c>
      <c r="C30" s="18">
        <v>3</v>
      </c>
      <c r="D30" s="18">
        <v>4</v>
      </c>
      <c r="E30" s="18">
        <v>5</v>
      </c>
      <c r="F30" s="18">
        <v>6</v>
      </c>
      <c r="G30" s="18">
        <v>7</v>
      </c>
      <c r="H30" s="18">
        <v>8</v>
      </c>
      <c r="I30" s="18">
        <v>9</v>
      </c>
      <c r="J30" s="18">
        <v>10</v>
      </c>
      <c r="K30" s="18">
        <v>11</v>
      </c>
      <c r="L30" s="18">
        <v>12</v>
      </c>
      <c r="M30" s="18">
        <v>13</v>
      </c>
      <c r="N30" s="18">
        <v>14</v>
      </c>
      <c r="O30" s="18">
        <v>15</v>
      </c>
      <c r="P30" s="18">
        <v>16</v>
      </c>
    </row>
    <row r="31" spans="1:16" ht="15.6">
      <c r="A31" s="366">
        <v>10000000</v>
      </c>
      <c r="B31" s="367" t="s">
        <v>339</v>
      </c>
      <c r="C31" s="116">
        <f>C32+C42+C51+C65+C59</f>
        <v>1932000</v>
      </c>
      <c r="D31" s="116">
        <f>D32+D42+D51+D65+D59</f>
        <v>1932000</v>
      </c>
      <c r="E31" s="116">
        <f>E32+E42+E51+E65+E59</f>
        <v>1712471.75</v>
      </c>
      <c r="F31" s="117">
        <f t="shared" ref="F31:F65" si="0">E31/D31*100</f>
        <v>88.637254140786752</v>
      </c>
      <c r="G31" s="116">
        <f>G32+G42+G51+G65</f>
        <v>0</v>
      </c>
      <c r="H31" s="116">
        <f>H32+H42+H51+H65</f>
        <v>0</v>
      </c>
      <c r="I31" s="116">
        <f>I32+I42+I51+I65</f>
        <v>0</v>
      </c>
      <c r="J31" s="116">
        <f>J32+J42+J51+J65</f>
        <v>1424.58</v>
      </c>
      <c r="K31" s="118"/>
      <c r="L31" s="116">
        <f>C31+G31</f>
        <v>1932000</v>
      </c>
      <c r="M31" s="116">
        <f>D31+H31</f>
        <v>1932000</v>
      </c>
      <c r="N31" s="116">
        <f>D31+I31</f>
        <v>1932000</v>
      </c>
      <c r="O31" s="116">
        <f>E31+J31</f>
        <v>1713896.33</v>
      </c>
      <c r="P31" s="118">
        <f>O31/N31*100</f>
        <v>88.710990165631472</v>
      </c>
    </row>
    <row r="32" spans="1:16" ht="46.8" hidden="1">
      <c r="A32" s="366">
        <v>11000000</v>
      </c>
      <c r="B32" s="367" t="s">
        <v>340</v>
      </c>
      <c r="C32" s="116">
        <f>C33+C40</f>
        <v>0</v>
      </c>
      <c r="D32" s="116">
        <f>D33+D40</f>
        <v>0</v>
      </c>
      <c r="E32" s="116">
        <f>E33+E40</f>
        <v>0</v>
      </c>
      <c r="F32" s="117" t="e">
        <f t="shared" si="0"/>
        <v>#DIV/0!</v>
      </c>
      <c r="G32" s="116">
        <f>G33+G40</f>
        <v>0</v>
      </c>
      <c r="H32" s="116">
        <f>H33+H40</f>
        <v>0</v>
      </c>
      <c r="I32" s="116">
        <f>I33+I40</f>
        <v>0</v>
      </c>
      <c r="J32" s="116">
        <f>J33+J40</f>
        <v>0</v>
      </c>
      <c r="K32" s="118"/>
      <c r="L32" s="116"/>
      <c r="M32" s="116">
        <f t="shared" ref="M32:M39" si="1">D32+H32</f>
        <v>0</v>
      </c>
      <c r="N32" s="116">
        <f t="shared" ref="N32:N116" si="2">D32+I32</f>
        <v>0</v>
      </c>
      <c r="O32" s="116">
        <f t="shared" ref="O32:O116" si="3">E32+J32</f>
        <v>0</v>
      </c>
      <c r="P32" s="118" t="e">
        <f t="shared" ref="P32:P116" si="4">O32/N32*100</f>
        <v>#DIV/0!</v>
      </c>
    </row>
    <row r="33" spans="1:16" ht="15.6" hidden="1">
      <c r="A33" s="366">
        <v>11010000</v>
      </c>
      <c r="B33" s="368" t="s">
        <v>295</v>
      </c>
      <c r="C33" s="116">
        <f>SUM(C34:C39)</f>
        <v>0</v>
      </c>
      <c r="D33" s="116">
        <f>SUM(D34:D39)</f>
        <v>0</v>
      </c>
      <c r="E33" s="116">
        <f>SUM(E34:E39)</f>
        <v>0</v>
      </c>
      <c r="F33" s="117" t="e">
        <f t="shared" si="0"/>
        <v>#DIV/0!</v>
      </c>
      <c r="G33" s="116">
        <f>SUM(G34:G39)</f>
        <v>0</v>
      </c>
      <c r="H33" s="116">
        <f>SUM(H34:H39)</f>
        <v>0</v>
      </c>
      <c r="I33" s="116">
        <f>SUM(I34:I39)</f>
        <v>0</v>
      </c>
      <c r="J33" s="116">
        <f>SUM(J34:J39)</f>
        <v>0</v>
      </c>
      <c r="K33" s="118"/>
      <c r="L33" s="116"/>
      <c r="M33" s="116">
        <f t="shared" si="1"/>
        <v>0</v>
      </c>
      <c r="N33" s="116">
        <f t="shared" si="2"/>
        <v>0</v>
      </c>
      <c r="O33" s="116">
        <f t="shared" si="3"/>
        <v>0</v>
      </c>
      <c r="P33" s="118" t="e">
        <f t="shared" si="4"/>
        <v>#DIV/0!</v>
      </c>
    </row>
    <row r="34" spans="1:16" ht="57.75" hidden="1" customHeight="1">
      <c r="A34" s="371">
        <v>11010100</v>
      </c>
      <c r="B34" s="370" t="s">
        <v>271</v>
      </c>
      <c r="C34" s="119"/>
      <c r="D34" s="119"/>
      <c r="E34" s="120"/>
      <c r="F34" s="121">
        <v>0</v>
      </c>
      <c r="G34" s="122"/>
      <c r="H34" s="122"/>
      <c r="I34" s="122"/>
      <c r="J34" s="122"/>
      <c r="K34" s="123"/>
      <c r="L34" s="116"/>
      <c r="M34" s="116">
        <f t="shared" si="1"/>
        <v>0</v>
      </c>
      <c r="N34" s="116">
        <f t="shared" si="2"/>
        <v>0</v>
      </c>
      <c r="O34" s="116">
        <f t="shared" si="3"/>
        <v>0</v>
      </c>
      <c r="P34" s="118" t="e">
        <f t="shared" si="4"/>
        <v>#DIV/0!</v>
      </c>
    </row>
    <row r="35" spans="1:16" ht="86.25" hidden="1" customHeight="1">
      <c r="A35" s="371">
        <v>11010200</v>
      </c>
      <c r="B35" s="370" t="s">
        <v>272</v>
      </c>
      <c r="C35" s="119"/>
      <c r="D35" s="119">
        <v>0</v>
      </c>
      <c r="E35" s="120">
        <v>0</v>
      </c>
      <c r="F35" s="121">
        <v>0</v>
      </c>
      <c r="G35" s="122"/>
      <c r="H35" s="122"/>
      <c r="I35" s="122"/>
      <c r="J35" s="122"/>
      <c r="K35" s="123"/>
      <c r="L35" s="116"/>
      <c r="M35" s="116">
        <f t="shared" si="1"/>
        <v>0</v>
      </c>
      <c r="N35" s="116">
        <f t="shared" si="2"/>
        <v>0</v>
      </c>
      <c r="O35" s="116">
        <f t="shared" si="3"/>
        <v>0</v>
      </c>
      <c r="P35" s="118" t="e">
        <f t="shared" si="4"/>
        <v>#DIV/0!</v>
      </c>
    </row>
    <row r="36" spans="1:16" ht="62.25" hidden="1" customHeight="1">
      <c r="A36" s="371">
        <v>11010400</v>
      </c>
      <c r="B36" s="370" t="s">
        <v>273</v>
      </c>
      <c r="C36" s="119"/>
      <c r="D36" s="119">
        <v>0</v>
      </c>
      <c r="E36" s="120">
        <v>0</v>
      </c>
      <c r="F36" s="121">
        <v>0</v>
      </c>
      <c r="G36" s="122"/>
      <c r="H36" s="122"/>
      <c r="I36" s="122"/>
      <c r="J36" s="122"/>
      <c r="K36" s="123"/>
      <c r="L36" s="116"/>
      <c r="M36" s="116">
        <f t="shared" si="1"/>
        <v>0</v>
      </c>
      <c r="N36" s="116">
        <f t="shared" si="2"/>
        <v>0</v>
      </c>
      <c r="O36" s="116">
        <f t="shared" si="3"/>
        <v>0</v>
      </c>
      <c r="P36" s="118" t="e">
        <f t="shared" si="4"/>
        <v>#DIV/0!</v>
      </c>
    </row>
    <row r="37" spans="1:16" ht="44.25" hidden="1" customHeight="1">
      <c r="A37" s="278">
        <v>11010500</v>
      </c>
      <c r="B37" s="278" t="s">
        <v>274</v>
      </c>
      <c r="C37" s="119"/>
      <c r="D37" s="119"/>
      <c r="E37" s="120"/>
      <c r="F37" s="121"/>
      <c r="G37" s="122"/>
      <c r="H37" s="122"/>
      <c r="I37" s="122"/>
      <c r="J37" s="122"/>
      <c r="K37" s="123"/>
      <c r="L37" s="116"/>
      <c r="M37" s="116">
        <f t="shared" si="1"/>
        <v>0</v>
      </c>
      <c r="N37" s="116">
        <f t="shared" si="2"/>
        <v>0</v>
      </c>
      <c r="O37" s="116">
        <f t="shared" si="3"/>
        <v>0</v>
      </c>
      <c r="P37" s="118" t="e">
        <f t="shared" si="4"/>
        <v>#DIV/0!</v>
      </c>
    </row>
    <row r="38" spans="1:16" ht="41.25" hidden="1" customHeight="1">
      <c r="A38" s="278">
        <v>11010700</v>
      </c>
      <c r="B38" s="278" t="s">
        <v>299</v>
      </c>
      <c r="C38" s="119"/>
      <c r="D38" s="119"/>
      <c r="E38" s="120"/>
      <c r="F38" s="121" t="e">
        <f t="shared" si="0"/>
        <v>#DIV/0!</v>
      </c>
      <c r="G38" s="122"/>
      <c r="H38" s="122"/>
      <c r="I38" s="122"/>
      <c r="J38" s="122"/>
      <c r="K38" s="123"/>
      <c r="L38" s="116">
        <f t="shared" ref="L38:L116" si="5">C38+G38</f>
        <v>0</v>
      </c>
      <c r="M38" s="116">
        <f t="shared" si="1"/>
        <v>0</v>
      </c>
      <c r="N38" s="116">
        <f t="shared" si="2"/>
        <v>0</v>
      </c>
      <c r="O38" s="116">
        <f t="shared" si="3"/>
        <v>0</v>
      </c>
      <c r="P38" s="118" t="e">
        <f t="shared" si="4"/>
        <v>#DIV/0!</v>
      </c>
    </row>
    <row r="39" spans="1:16" ht="67.5" hidden="1" customHeight="1">
      <c r="A39" s="278">
        <v>11010900</v>
      </c>
      <c r="B39" s="278" t="s">
        <v>300</v>
      </c>
      <c r="C39" s="119"/>
      <c r="D39" s="119"/>
      <c r="E39" s="120"/>
      <c r="F39" s="121" t="e">
        <f t="shared" si="0"/>
        <v>#DIV/0!</v>
      </c>
      <c r="G39" s="122"/>
      <c r="H39" s="122"/>
      <c r="I39" s="122"/>
      <c r="J39" s="122"/>
      <c r="K39" s="123"/>
      <c r="L39" s="116">
        <f t="shared" si="5"/>
        <v>0</v>
      </c>
      <c r="M39" s="116">
        <f t="shared" si="1"/>
        <v>0</v>
      </c>
      <c r="N39" s="116">
        <f t="shared" si="2"/>
        <v>0</v>
      </c>
      <c r="O39" s="116">
        <f t="shared" si="3"/>
        <v>0</v>
      </c>
      <c r="P39" s="118" t="e">
        <f t="shared" si="4"/>
        <v>#DIV/0!</v>
      </c>
    </row>
    <row r="40" spans="1:16" s="24" customFormat="1" ht="16.5" hidden="1" customHeight="1">
      <c r="A40" s="372">
        <v>11020000</v>
      </c>
      <c r="B40" s="373" t="s">
        <v>341</v>
      </c>
      <c r="C40" s="116"/>
      <c r="D40" s="116">
        <f t="shared" ref="D40:J40" si="6">D41</f>
        <v>0</v>
      </c>
      <c r="E40" s="116">
        <f t="shared" si="6"/>
        <v>0</v>
      </c>
      <c r="F40" s="121"/>
      <c r="G40" s="116">
        <f t="shared" si="6"/>
        <v>0</v>
      </c>
      <c r="H40" s="116">
        <f t="shared" si="6"/>
        <v>0</v>
      </c>
      <c r="I40" s="116">
        <f t="shared" si="6"/>
        <v>0</v>
      </c>
      <c r="J40" s="116">
        <f t="shared" si="6"/>
        <v>0</v>
      </c>
      <c r="K40" s="118"/>
      <c r="L40" s="116"/>
      <c r="M40" s="116"/>
      <c r="N40" s="116"/>
      <c r="O40" s="116"/>
      <c r="P40" s="118"/>
    </row>
    <row r="41" spans="1:16" ht="30" hidden="1" customHeight="1">
      <c r="A41" s="371">
        <v>11020200</v>
      </c>
      <c r="B41" s="370" t="s">
        <v>187</v>
      </c>
      <c r="C41" s="122"/>
      <c r="D41" s="122"/>
      <c r="E41" s="122"/>
      <c r="F41" s="121"/>
      <c r="G41" s="122"/>
      <c r="H41" s="122"/>
      <c r="I41" s="122"/>
      <c r="J41" s="122"/>
      <c r="K41" s="123"/>
      <c r="L41" s="116"/>
      <c r="M41" s="116"/>
      <c r="N41" s="116"/>
      <c r="O41" s="116"/>
      <c r="P41" s="118"/>
    </row>
    <row r="42" spans="1:16" ht="12.75" hidden="1" customHeight="1">
      <c r="A42" s="372">
        <v>12000000</v>
      </c>
      <c r="B42" s="373" t="s">
        <v>342</v>
      </c>
      <c r="C42" s="116">
        <f>C46+C43</f>
        <v>0</v>
      </c>
      <c r="D42" s="116">
        <f>D46+D43</f>
        <v>0</v>
      </c>
      <c r="E42" s="116">
        <f>E46+E43</f>
        <v>0</v>
      </c>
      <c r="F42" s="121" t="e">
        <f t="shared" si="0"/>
        <v>#DIV/0!</v>
      </c>
      <c r="G42" s="116">
        <f>G46+G43</f>
        <v>0</v>
      </c>
      <c r="H42" s="116">
        <f>H46+H43</f>
        <v>0</v>
      </c>
      <c r="I42" s="116">
        <f>I46+I43</f>
        <v>0</v>
      </c>
      <c r="J42" s="116">
        <f>J46+J43</f>
        <v>0</v>
      </c>
      <c r="K42" s="118" t="e">
        <f t="shared" ref="K42:K48" si="7">J42/H42*100</f>
        <v>#DIV/0!</v>
      </c>
      <c r="L42" s="116">
        <f t="shared" si="5"/>
        <v>0</v>
      </c>
      <c r="M42" s="116">
        <f t="shared" ref="M42:M91" si="8">D42+H42</f>
        <v>0</v>
      </c>
      <c r="N42" s="116">
        <f t="shared" si="2"/>
        <v>0</v>
      </c>
      <c r="O42" s="116">
        <f t="shared" si="3"/>
        <v>0</v>
      </c>
      <c r="P42" s="118" t="e">
        <f t="shared" si="4"/>
        <v>#DIV/0!</v>
      </c>
    </row>
    <row r="43" spans="1:16" s="22" customFormat="1" ht="25.5" hidden="1" customHeight="1">
      <c r="A43" s="374">
        <v>12020000</v>
      </c>
      <c r="B43" s="375" t="s">
        <v>30</v>
      </c>
      <c r="C43" s="116">
        <f>C44+C45</f>
        <v>0</v>
      </c>
      <c r="D43" s="116">
        <f t="shared" ref="D43:J43" si="9">D44+D45</f>
        <v>0</v>
      </c>
      <c r="E43" s="116">
        <f t="shared" si="9"/>
        <v>0</v>
      </c>
      <c r="F43" s="121" t="e">
        <f t="shared" si="0"/>
        <v>#DIV/0!</v>
      </c>
      <c r="G43" s="116">
        <f t="shared" si="9"/>
        <v>0</v>
      </c>
      <c r="H43" s="116">
        <f>H44+H45</f>
        <v>0</v>
      </c>
      <c r="I43" s="116">
        <f>I44+I45</f>
        <v>0</v>
      </c>
      <c r="J43" s="116">
        <f t="shared" si="9"/>
        <v>0</v>
      </c>
      <c r="K43" s="118" t="e">
        <f t="shared" si="7"/>
        <v>#DIV/0!</v>
      </c>
      <c r="L43" s="116">
        <f t="shared" si="5"/>
        <v>0</v>
      </c>
      <c r="M43" s="116">
        <f t="shared" si="8"/>
        <v>0</v>
      </c>
      <c r="N43" s="116">
        <f t="shared" si="2"/>
        <v>0</v>
      </c>
      <c r="O43" s="116">
        <f t="shared" si="3"/>
        <v>0</v>
      </c>
      <c r="P43" s="118" t="e">
        <f t="shared" si="4"/>
        <v>#DIV/0!</v>
      </c>
    </row>
    <row r="44" spans="1:16" ht="38.25" hidden="1" customHeight="1">
      <c r="A44" s="371">
        <v>12020100</v>
      </c>
      <c r="B44" s="278" t="s">
        <v>236</v>
      </c>
      <c r="C44" s="116"/>
      <c r="D44" s="116"/>
      <c r="E44" s="116"/>
      <c r="F44" s="121" t="e">
        <f t="shared" si="0"/>
        <v>#DIV/0!</v>
      </c>
      <c r="G44" s="122"/>
      <c r="H44" s="122"/>
      <c r="I44" s="122"/>
      <c r="J44" s="122"/>
      <c r="K44" s="123" t="e">
        <f t="shared" si="7"/>
        <v>#DIV/0!</v>
      </c>
      <c r="L44" s="116">
        <f t="shared" si="5"/>
        <v>0</v>
      </c>
      <c r="M44" s="116">
        <f t="shared" si="8"/>
        <v>0</v>
      </c>
      <c r="N44" s="116">
        <f t="shared" si="2"/>
        <v>0</v>
      </c>
      <c r="O44" s="116">
        <f t="shared" si="3"/>
        <v>0</v>
      </c>
      <c r="P44" s="118" t="e">
        <f t="shared" si="4"/>
        <v>#DIV/0!</v>
      </c>
    </row>
    <row r="45" spans="1:16" ht="38.25" hidden="1" customHeight="1">
      <c r="A45" s="371">
        <v>12020200</v>
      </c>
      <c r="B45" s="278" t="s">
        <v>237</v>
      </c>
      <c r="C45" s="116"/>
      <c r="D45" s="116"/>
      <c r="E45" s="116"/>
      <c r="F45" s="121" t="e">
        <f t="shared" si="0"/>
        <v>#DIV/0!</v>
      </c>
      <c r="G45" s="122"/>
      <c r="H45" s="122"/>
      <c r="I45" s="122"/>
      <c r="J45" s="122"/>
      <c r="K45" s="123" t="e">
        <f t="shared" si="7"/>
        <v>#DIV/0!</v>
      </c>
      <c r="L45" s="116">
        <f t="shared" si="5"/>
        <v>0</v>
      </c>
      <c r="M45" s="116">
        <f t="shared" si="8"/>
        <v>0</v>
      </c>
      <c r="N45" s="116">
        <f t="shared" si="2"/>
        <v>0</v>
      </c>
      <c r="O45" s="116">
        <f t="shared" si="3"/>
        <v>0</v>
      </c>
      <c r="P45" s="118" t="e">
        <f t="shared" si="4"/>
        <v>#DIV/0!</v>
      </c>
    </row>
    <row r="46" spans="1:16" ht="25.5" hidden="1" customHeight="1">
      <c r="A46" s="372">
        <v>12030000</v>
      </c>
      <c r="B46" s="373" t="s">
        <v>188</v>
      </c>
      <c r="C46" s="116">
        <f>SUM(C47:C50)</f>
        <v>0</v>
      </c>
      <c r="D46" s="116">
        <f t="shared" ref="D46:J46" si="10">SUM(D47:D50)</f>
        <v>0</v>
      </c>
      <c r="E46" s="116">
        <f t="shared" si="10"/>
        <v>0</v>
      </c>
      <c r="F46" s="121" t="e">
        <f t="shared" si="0"/>
        <v>#DIV/0!</v>
      </c>
      <c r="G46" s="116">
        <f t="shared" si="10"/>
        <v>0</v>
      </c>
      <c r="H46" s="116">
        <f>SUM(H47:H50)</f>
        <v>0</v>
      </c>
      <c r="I46" s="116">
        <f>SUM(I47:I50)</f>
        <v>0</v>
      </c>
      <c r="J46" s="116">
        <f t="shared" si="10"/>
        <v>0</v>
      </c>
      <c r="K46" s="118" t="e">
        <f t="shared" si="7"/>
        <v>#DIV/0!</v>
      </c>
      <c r="L46" s="116">
        <f t="shared" si="5"/>
        <v>0</v>
      </c>
      <c r="M46" s="116">
        <f t="shared" si="8"/>
        <v>0</v>
      </c>
      <c r="N46" s="116">
        <f t="shared" si="2"/>
        <v>0</v>
      </c>
      <c r="O46" s="116">
        <f t="shared" si="3"/>
        <v>0</v>
      </c>
      <c r="P46" s="118" t="e">
        <f t="shared" si="4"/>
        <v>#DIV/0!</v>
      </c>
    </row>
    <row r="47" spans="1:16" ht="25.5" hidden="1" customHeight="1">
      <c r="A47" s="371">
        <v>12030100</v>
      </c>
      <c r="B47" s="370" t="s">
        <v>189</v>
      </c>
      <c r="C47" s="122"/>
      <c r="D47" s="122"/>
      <c r="E47" s="122"/>
      <c r="F47" s="121" t="e">
        <f t="shared" si="0"/>
        <v>#DIV/0!</v>
      </c>
      <c r="G47" s="122"/>
      <c r="H47" s="122"/>
      <c r="I47" s="122"/>
      <c r="J47" s="122"/>
      <c r="K47" s="123" t="e">
        <f t="shared" si="7"/>
        <v>#DIV/0!</v>
      </c>
      <c r="L47" s="116">
        <f t="shared" si="5"/>
        <v>0</v>
      </c>
      <c r="M47" s="116">
        <f t="shared" si="8"/>
        <v>0</v>
      </c>
      <c r="N47" s="116">
        <f t="shared" si="2"/>
        <v>0</v>
      </c>
      <c r="O47" s="116">
        <f t="shared" si="3"/>
        <v>0</v>
      </c>
      <c r="P47" s="118" t="e">
        <f t="shared" si="4"/>
        <v>#DIV/0!</v>
      </c>
    </row>
    <row r="48" spans="1:16" ht="25.5" hidden="1" customHeight="1">
      <c r="A48" s="371">
        <v>12030200</v>
      </c>
      <c r="B48" s="370" t="s">
        <v>190</v>
      </c>
      <c r="C48" s="122"/>
      <c r="D48" s="122"/>
      <c r="E48" s="122"/>
      <c r="F48" s="121" t="e">
        <f t="shared" si="0"/>
        <v>#DIV/0!</v>
      </c>
      <c r="G48" s="122"/>
      <c r="H48" s="122"/>
      <c r="I48" s="122"/>
      <c r="J48" s="122"/>
      <c r="K48" s="123" t="e">
        <f t="shared" si="7"/>
        <v>#DIV/0!</v>
      </c>
      <c r="L48" s="116">
        <f t="shared" si="5"/>
        <v>0</v>
      </c>
      <c r="M48" s="116">
        <f t="shared" si="8"/>
        <v>0</v>
      </c>
      <c r="N48" s="116">
        <f t="shared" si="2"/>
        <v>0</v>
      </c>
      <c r="O48" s="116">
        <f t="shared" si="3"/>
        <v>0</v>
      </c>
      <c r="P48" s="118" t="e">
        <f t="shared" si="4"/>
        <v>#DIV/0!</v>
      </c>
    </row>
    <row r="49" spans="1:22" ht="21" hidden="1" customHeight="1">
      <c r="A49" s="371">
        <v>12030400</v>
      </c>
      <c r="B49" s="278" t="s">
        <v>240</v>
      </c>
      <c r="C49" s="122"/>
      <c r="D49" s="122"/>
      <c r="E49" s="122"/>
      <c r="F49" s="121" t="e">
        <f t="shared" si="0"/>
        <v>#DIV/0!</v>
      </c>
      <c r="G49" s="122"/>
      <c r="H49" s="122"/>
      <c r="I49" s="122"/>
      <c r="J49" s="122"/>
      <c r="K49" s="123"/>
      <c r="L49" s="116">
        <f t="shared" si="5"/>
        <v>0</v>
      </c>
      <c r="M49" s="116">
        <f t="shared" si="8"/>
        <v>0</v>
      </c>
      <c r="N49" s="116">
        <f t="shared" si="2"/>
        <v>0</v>
      </c>
      <c r="O49" s="116">
        <f t="shared" si="3"/>
        <v>0</v>
      </c>
      <c r="P49" s="118" t="e">
        <f t="shared" si="4"/>
        <v>#DIV/0!</v>
      </c>
    </row>
    <row r="50" spans="1:22" ht="25.5" hidden="1" customHeight="1">
      <c r="A50" s="371">
        <v>12030500</v>
      </c>
      <c r="B50" s="278" t="s">
        <v>238</v>
      </c>
      <c r="C50" s="122"/>
      <c r="D50" s="122"/>
      <c r="E50" s="122"/>
      <c r="F50" s="121" t="e">
        <f t="shared" si="0"/>
        <v>#DIV/0!</v>
      </c>
      <c r="G50" s="122"/>
      <c r="H50" s="122"/>
      <c r="I50" s="122"/>
      <c r="J50" s="122"/>
      <c r="K50" s="123" t="e">
        <f>J50/H50*100</f>
        <v>#DIV/0!</v>
      </c>
      <c r="L50" s="116">
        <f t="shared" si="5"/>
        <v>0</v>
      </c>
      <c r="M50" s="116">
        <f t="shared" si="8"/>
        <v>0</v>
      </c>
      <c r="N50" s="116">
        <f t="shared" si="2"/>
        <v>0</v>
      </c>
      <c r="O50" s="116">
        <f t="shared" si="3"/>
        <v>0</v>
      </c>
      <c r="P50" s="118" t="e">
        <f t="shared" si="4"/>
        <v>#DIV/0!</v>
      </c>
    </row>
    <row r="51" spans="1:22" ht="24" hidden="1" customHeight="1">
      <c r="A51" s="372">
        <v>13000000</v>
      </c>
      <c r="B51" s="373" t="s">
        <v>450</v>
      </c>
      <c r="C51" s="116">
        <f>C52+C54+C57</f>
        <v>0</v>
      </c>
      <c r="D51" s="116">
        <f>D52+D54+D57</f>
        <v>0</v>
      </c>
      <c r="E51" s="116">
        <f>E52+E54+E57</f>
        <v>0</v>
      </c>
      <c r="F51" s="121">
        <v>0</v>
      </c>
      <c r="G51" s="116">
        <f>G52+G54+G57</f>
        <v>0</v>
      </c>
      <c r="H51" s="116">
        <f>H52+H54+H57</f>
        <v>0</v>
      </c>
      <c r="I51" s="116">
        <f>I52+I54+I57</f>
        <v>0</v>
      </c>
      <c r="J51" s="116">
        <f>J52+J54+J57</f>
        <v>0</v>
      </c>
      <c r="K51" s="118"/>
      <c r="L51" s="116">
        <f t="shared" si="5"/>
        <v>0</v>
      </c>
      <c r="M51" s="116">
        <f t="shared" si="8"/>
        <v>0</v>
      </c>
      <c r="N51" s="116">
        <f t="shared" si="2"/>
        <v>0</v>
      </c>
      <c r="O51" s="116">
        <f t="shared" si="3"/>
        <v>0</v>
      </c>
      <c r="P51" s="118"/>
    </row>
    <row r="52" spans="1:22" s="24" customFormat="1" ht="36" hidden="1" customHeight="1">
      <c r="A52" s="372">
        <v>13010000</v>
      </c>
      <c r="B52" s="373" t="s">
        <v>191</v>
      </c>
      <c r="C52" s="116">
        <f t="shared" ref="C52:J52" si="11">C53</f>
        <v>0</v>
      </c>
      <c r="D52" s="116">
        <f t="shared" si="11"/>
        <v>0</v>
      </c>
      <c r="E52" s="116">
        <f t="shared" si="11"/>
        <v>0</v>
      </c>
      <c r="F52" s="121" t="e">
        <f t="shared" si="0"/>
        <v>#DIV/0!</v>
      </c>
      <c r="G52" s="116">
        <f t="shared" si="11"/>
        <v>0</v>
      </c>
      <c r="H52" s="116">
        <f t="shared" si="11"/>
        <v>0</v>
      </c>
      <c r="I52" s="116">
        <f t="shared" si="11"/>
        <v>0</v>
      </c>
      <c r="J52" s="116">
        <f t="shared" si="11"/>
        <v>0</v>
      </c>
      <c r="K52" s="118"/>
      <c r="L52" s="116">
        <f t="shared" si="5"/>
        <v>0</v>
      </c>
      <c r="M52" s="116">
        <f t="shared" si="8"/>
        <v>0</v>
      </c>
      <c r="N52" s="116">
        <f t="shared" si="2"/>
        <v>0</v>
      </c>
      <c r="O52" s="116">
        <f t="shared" si="3"/>
        <v>0</v>
      </c>
      <c r="P52" s="118" t="e">
        <f t="shared" si="4"/>
        <v>#DIV/0!</v>
      </c>
    </row>
    <row r="53" spans="1:22" ht="39" hidden="1" customHeight="1">
      <c r="A53" s="371">
        <v>13010100</v>
      </c>
      <c r="B53" s="370" t="s">
        <v>198</v>
      </c>
      <c r="C53" s="122"/>
      <c r="D53" s="122"/>
      <c r="E53" s="122"/>
      <c r="F53" s="121" t="e">
        <f t="shared" si="0"/>
        <v>#DIV/0!</v>
      </c>
      <c r="G53" s="122"/>
      <c r="H53" s="122"/>
      <c r="I53" s="122"/>
      <c r="J53" s="122"/>
      <c r="K53" s="123"/>
      <c r="L53" s="116">
        <f t="shared" si="5"/>
        <v>0</v>
      </c>
      <c r="M53" s="116">
        <f t="shared" si="8"/>
        <v>0</v>
      </c>
      <c r="N53" s="116">
        <f t="shared" si="2"/>
        <v>0</v>
      </c>
      <c r="O53" s="116">
        <f t="shared" si="3"/>
        <v>0</v>
      </c>
      <c r="P53" s="118" t="e">
        <f t="shared" si="4"/>
        <v>#DIV/0!</v>
      </c>
    </row>
    <row r="54" spans="1:22" s="24" customFormat="1" ht="33" hidden="1" customHeight="1">
      <c r="A54" s="372">
        <v>13010000</v>
      </c>
      <c r="B54" s="375" t="s">
        <v>451</v>
      </c>
      <c r="C54" s="116">
        <f>SUM(C55:C56)</f>
        <v>0</v>
      </c>
      <c r="D54" s="116">
        <f>SUM(D55:D56)</f>
        <v>0</v>
      </c>
      <c r="E54" s="116">
        <f>SUM(E55:E56)</f>
        <v>0</v>
      </c>
      <c r="F54" s="121"/>
      <c r="G54" s="116">
        <f>SUM(G55:G56)</f>
        <v>0</v>
      </c>
      <c r="H54" s="116">
        <f>SUM(H55:H56)</f>
        <v>0</v>
      </c>
      <c r="I54" s="116">
        <f>SUM(I55:I56)</f>
        <v>0</v>
      </c>
      <c r="J54" s="116">
        <f>SUM(J55:J56)</f>
        <v>0</v>
      </c>
      <c r="K54" s="118"/>
      <c r="L54" s="116">
        <f t="shared" si="5"/>
        <v>0</v>
      </c>
      <c r="M54" s="116">
        <f t="shared" si="8"/>
        <v>0</v>
      </c>
      <c r="N54" s="116">
        <f t="shared" si="2"/>
        <v>0</v>
      </c>
      <c r="O54" s="116">
        <f t="shared" si="3"/>
        <v>0</v>
      </c>
      <c r="P54" s="118"/>
    </row>
    <row r="55" spans="1:22" ht="41.4" hidden="1">
      <c r="A55" s="371">
        <v>13020100</v>
      </c>
      <c r="B55" s="80" t="s">
        <v>199</v>
      </c>
      <c r="C55" s="122"/>
      <c r="D55" s="122"/>
      <c r="E55" s="122"/>
      <c r="F55" s="121" t="e">
        <f t="shared" si="0"/>
        <v>#DIV/0!</v>
      </c>
      <c r="G55" s="122"/>
      <c r="H55" s="122"/>
      <c r="I55" s="122"/>
      <c r="J55" s="122"/>
      <c r="K55" s="123"/>
      <c r="L55" s="116">
        <f t="shared" si="5"/>
        <v>0</v>
      </c>
      <c r="M55" s="116">
        <f t="shared" si="8"/>
        <v>0</v>
      </c>
      <c r="N55" s="116">
        <f t="shared" si="2"/>
        <v>0</v>
      </c>
      <c r="O55" s="116">
        <f t="shared" si="3"/>
        <v>0</v>
      </c>
      <c r="P55" s="118" t="e">
        <f t="shared" si="4"/>
        <v>#DIV/0!</v>
      </c>
    </row>
    <row r="56" spans="1:22" ht="73.2" hidden="1" customHeight="1">
      <c r="A56" s="371">
        <v>13010200</v>
      </c>
      <c r="B56" s="376" t="s">
        <v>449</v>
      </c>
      <c r="C56" s="122"/>
      <c r="D56" s="122">
        <v>0</v>
      </c>
      <c r="E56" s="122"/>
      <c r="F56" s="121"/>
      <c r="G56" s="122"/>
      <c r="H56" s="122"/>
      <c r="I56" s="122"/>
      <c r="J56" s="122"/>
      <c r="K56" s="123"/>
      <c r="L56" s="116">
        <f t="shared" si="5"/>
        <v>0</v>
      </c>
      <c r="M56" s="116">
        <f t="shared" si="8"/>
        <v>0</v>
      </c>
      <c r="N56" s="116">
        <f t="shared" si="2"/>
        <v>0</v>
      </c>
      <c r="O56" s="116">
        <f t="shared" si="3"/>
        <v>0</v>
      </c>
      <c r="P56" s="118"/>
      <c r="S56" s="59"/>
      <c r="T56" s="59"/>
      <c r="U56" s="59"/>
      <c r="V56" s="58"/>
    </row>
    <row r="57" spans="1:22" s="24" customFormat="1" ht="14.25" hidden="1" customHeight="1">
      <c r="A57" s="372">
        <v>13030000</v>
      </c>
      <c r="B57" s="375" t="s">
        <v>200</v>
      </c>
      <c r="C57" s="116">
        <f t="shared" ref="C57:J57" si="12">C58</f>
        <v>0</v>
      </c>
      <c r="D57" s="116">
        <f t="shared" si="12"/>
        <v>0</v>
      </c>
      <c r="E57" s="116">
        <f t="shared" si="12"/>
        <v>0</v>
      </c>
      <c r="F57" s="121"/>
      <c r="G57" s="116">
        <f t="shared" si="12"/>
        <v>0</v>
      </c>
      <c r="H57" s="116">
        <f t="shared" si="12"/>
        <v>0</v>
      </c>
      <c r="I57" s="116">
        <f t="shared" si="12"/>
        <v>0</v>
      </c>
      <c r="J57" s="116">
        <f t="shared" si="12"/>
        <v>0</v>
      </c>
      <c r="K57" s="118"/>
      <c r="L57" s="116">
        <f t="shared" si="5"/>
        <v>0</v>
      </c>
      <c r="M57" s="116">
        <f t="shared" si="8"/>
        <v>0</v>
      </c>
      <c r="N57" s="116">
        <f t="shared" si="2"/>
        <v>0</v>
      </c>
      <c r="O57" s="116">
        <f t="shared" si="3"/>
        <v>0</v>
      </c>
      <c r="P57" s="118" t="e">
        <f t="shared" si="4"/>
        <v>#DIV/0!</v>
      </c>
      <c r="S57" s="59"/>
      <c r="T57" s="59"/>
      <c r="U57" s="59"/>
      <c r="V57" s="58"/>
    </row>
    <row r="58" spans="1:22" ht="27" hidden="1" customHeight="1">
      <c r="A58" s="371">
        <v>13030800</v>
      </c>
      <c r="B58" s="278" t="s">
        <v>19</v>
      </c>
      <c r="C58" s="122"/>
      <c r="D58" s="122"/>
      <c r="E58" s="122"/>
      <c r="F58" s="121"/>
      <c r="G58" s="122"/>
      <c r="H58" s="122"/>
      <c r="I58" s="122"/>
      <c r="J58" s="122"/>
      <c r="K58" s="123"/>
      <c r="L58" s="116">
        <f t="shared" si="5"/>
        <v>0</v>
      </c>
      <c r="M58" s="116">
        <f t="shared" si="8"/>
        <v>0</v>
      </c>
      <c r="N58" s="116">
        <f t="shared" si="2"/>
        <v>0</v>
      </c>
      <c r="O58" s="116">
        <f t="shared" si="3"/>
        <v>0</v>
      </c>
      <c r="P58" s="118" t="e">
        <f t="shared" si="4"/>
        <v>#DIV/0!</v>
      </c>
      <c r="S58" s="59"/>
      <c r="T58" s="59"/>
      <c r="U58" s="59"/>
      <c r="V58" s="58"/>
    </row>
    <row r="59" spans="1:22" ht="27" customHeight="1">
      <c r="A59" s="372">
        <v>14000000</v>
      </c>
      <c r="B59" s="375" t="s">
        <v>398</v>
      </c>
      <c r="C59" s="116">
        <f>C60+C62+C64</f>
        <v>1330000</v>
      </c>
      <c r="D59" s="116">
        <f>D62+D60+D64</f>
        <v>1330000</v>
      </c>
      <c r="E59" s="116">
        <f>E62+E60+E64</f>
        <v>663959.75</v>
      </c>
      <c r="F59" s="117">
        <f t="shared" si="0"/>
        <v>49.921785714285718</v>
      </c>
      <c r="G59" s="122"/>
      <c r="H59" s="122"/>
      <c r="I59" s="122"/>
      <c r="J59" s="122"/>
      <c r="K59" s="123"/>
      <c r="L59" s="116">
        <f t="shared" ref="L59:L64" si="13">C59+G59</f>
        <v>1330000</v>
      </c>
      <c r="M59" s="116">
        <f t="shared" si="8"/>
        <v>1330000</v>
      </c>
      <c r="N59" s="116">
        <f t="shared" si="2"/>
        <v>1330000</v>
      </c>
      <c r="O59" s="116">
        <f t="shared" si="3"/>
        <v>663959.75</v>
      </c>
      <c r="P59" s="118">
        <f t="shared" ref="P59:P64" si="14">O59/N59*100</f>
        <v>49.921785714285718</v>
      </c>
      <c r="S59" s="59"/>
      <c r="T59" s="59"/>
      <c r="U59" s="59"/>
      <c r="V59" s="58"/>
    </row>
    <row r="60" spans="1:22" ht="27" customHeight="1">
      <c r="A60" s="371">
        <v>14020000</v>
      </c>
      <c r="B60" s="278" t="s">
        <v>399</v>
      </c>
      <c r="C60" s="122">
        <f>C61</f>
        <v>200000</v>
      </c>
      <c r="D60" s="122">
        <f>D61</f>
        <v>200000</v>
      </c>
      <c r="E60" s="122">
        <f>E61</f>
        <v>106264.99</v>
      </c>
      <c r="F60" s="121">
        <f t="shared" si="0"/>
        <v>53.132494999999999</v>
      </c>
      <c r="G60" s="122"/>
      <c r="H60" s="122"/>
      <c r="I60" s="122"/>
      <c r="J60" s="122"/>
      <c r="K60" s="123"/>
      <c r="L60" s="116">
        <f t="shared" si="13"/>
        <v>200000</v>
      </c>
      <c r="M60" s="116">
        <f t="shared" si="8"/>
        <v>200000</v>
      </c>
      <c r="N60" s="116">
        <f t="shared" si="2"/>
        <v>200000</v>
      </c>
      <c r="O60" s="116">
        <f t="shared" si="3"/>
        <v>106264.99</v>
      </c>
      <c r="P60" s="118">
        <f t="shared" si="14"/>
        <v>53.132494999999999</v>
      </c>
      <c r="S60" s="59"/>
      <c r="T60" s="59"/>
      <c r="U60" s="59"/>
      <c r="V60" s="58"/>
    </row>
    <row r="61" spans="1:22" ht="27" customHeight="1">
      <c r="A61" s="371">
        <v>14021900</v>
      </c>
      <c r="B61" s="278" t="s">
        <v>400</v>
      </c>
      <c r="C61" s="122">
        <v>200000</v>
      </c>
      <c r="D61" s="122">
        <v>200000</v>
      </c>
      <c r="E61" s="122">
        <v>106264.99</v>
      </c>
      <c r="F61" s="121">
        <f t="shared" si="0"/>
        <v>53.132494999999999</v>
      </c>
      <c r="G61" s="122"/>
      <c r="H61" s="122"/>
      <c r="I61" s="122"/>
      <c r="J61" s="122"/>
      <c r="K61" s="123"/>
      <c r="L61" s="116">
        <f t="shared" si="13"/>
        <v>200000</v>
      </c>
      <c r="M61" s="116">
        <f t="shared" si="8"/>
        <v>200000</v>
      </c>
      <c r="N61" s="116">
        <f t="shared" si="2"/>
        <v>200000</v>
      </c>
      <c r="O61" s="116">
        <f t="shared" si="3"/>
        <v>106264.99</v>
      </c>
      <c r="P61" s="118">
        <f t="shared" si="14"/>
        <v>53.132494999999999</v>
      </c>
      <c r="S61" s="59"/>
      <c r="T61" s="59"/>
      <c r="U61" s="59"/>
      <c r="V61" s="58"/>
    </row>
    <row r="62" spans="1:22" ht="27" customHeight="1">
      <c r="A62" s="371">
        <v>14030000</v>
      </c>
      <c r="B62" s="278" t="s">
        <v>401</v>
      </c>
      <c r="C62" s="122">
        <f>C63</f>
        <v>1000000</v>
      </c>
      <c r="D62" s="122">
        <f>D63</f>
        <v>1000000</v>
      </c>
      <c r="E62" s="122">
        <f>E63</f>
        <v>370876.76</v>
      </c>
      <c r="F62" s="121">
        <f t="shared" si="0"/>
        <v>37.087676000000002</v>
      </c>
      <c r="G62" s="122"/>
      <c r="H62" s="122"/>
      <c r="I62" s="122"/>
      <c r="J62" s="122"/>
      <c r="K62" s="123"/>
      <c r="L62" s="116">
        <f t="shared" si="13"/>
        <v>1000000</v>
      </c>
      <c r="M62" s="116">
        <f t="shared" si="8"/>
        <v>1000000</v>
      </c>
      <c r="N62" s="116">
        <f t="shared" si="2"/>
        <v>1000000</v>
      </c>
      <c r="O62" s="116">
        <f t="shared" si="3"/>
        <v>370876.76</v>
      </c>
      <c r="P62" s="118">
        <f t="shared" si="14"/>
        <v>37.087676000000002</v>
      </c>
      <c r="S62" s="59"/>
      <c r="T62" s="59"/>
      <c r="U62" s="59"/>
      <c r="V62" s="58"/>
    </row>
    <row r="63" spans="1:22" ht="27" customHeight="1">
      <c r="A63" s="371">
        <v>14031900</v>
      </c>
      <c r="B63" s="278" t="s">
        <v>400</v>
      </c>
      <c r="C63" s="122">
        <v>1000000</v>
      </c>
      <c r="D63" s="122">
        <v>1000000</v>
      </c>
      <c r="E63" s="122">
        <v>370876.76</v>
      </c>
      <c r="F63" s="121">
        <f t="shared" si="0"/>
        <v>37.087676000000002</v>
      </c>
      <c r="G63" s="122"/>
      <c r="H63" s="122"/>
      <c r="I63" s="122"/>
      <c r="J63" s="122"/>
      <c r="K63" s="123"/>
      <c r="L63" s="116">
        <f t="shared" si="13"/>
        <v>1000000</v>
      </c>
      <c r="M63" s="116">
        <f>D63+H63</f>
        <v>1000000</v>
      </c>
      <c r="N63" s="116">
        <f t="shared" si="2"/>
        <v>1000000</v>
      </c>
      <c r="O63" s="116">
        <f t="shared" si="3"/>
        <v>370876.76</v>
      </c>
      <c r="P63" s="118">
        <f t="shared" si="14"/>
        <v>37.087676000000002</v>
      </c>
      <c r="S63" s="59"/>
      <c r="T63" s="59"/>
      <c r="U63" s="59"/>
      <c r="V63" s="58"/>
    </row>
    <row r="64" spans="1:22" ht="27" customHeight="1">
      <c r="A64" s="371">
        <v>14040000</v>
      </c>
      <c r="B64" s="278" t="s">
        <v>402</v>
      </c>
      <c r="C64" s="122">
        <v>130000</v>
      </c>
      <c r="D64" s="122">
        <v>130000</v>
      </c>
      <c r="E64" s="122">
        <v>186818</v>
      </c>
      <c r="F64" s="121">
        <f t="shared" si="0"/>
        <v>143.70615384615382</v>
      </c>
      <c r="G64" s="122"/>
      <c r="H64" s="122"/>
      <c r="I64" s="122"/>
      <c r="J64" s="122"/>
      <c r="K64" s="123"/>
      <c r="L64" s="116">
        <f t="shared" si="13"/>
        <v>130000</v>
      </c>
      <c r="M64" s="116">
        <f>D64+H64</f>
        <v>130000</v>
      </c>
      <c r="N64" s="116">
        <f>D64+I64</f>
        <v>130000</v>
      </c>
      <c r="O64" s="116">
        <f>E64+J64</f>
        <v>186818</v>
      </c>
      <c r="P64" s="118">
        <f t="shared" si="14"/>
        <v>143.70615384615382</v>
      </c>
      <c r="S64" s="59"/>
      <c r="T64" s="59"/>
      <c r="U64" s="59"/>
      <c r="V64" s="58"/>
    </row>
    <row r="65" spans="1:22" ht="15.6" customHeight="1">
      <c r="A65" s="372">
        <v>18000000</v>
      </c>
      <c r="B65" s="375" t="s">
        <v>403</v>
      </c>
      <c r="C65" s="116">
        <f>C66+C75+C77</f>
        <v>602000</v>
      </c>
      <c r="D65" s="116">
        <f>D66+D75+D77</f>
        <v>602000</v>
      </c>
      <c r="E65" s="116">
        <f>E66+E75+E77</f>
        <v>1048512</v>
      </c>
      <c r="F65" s="121">
        <f t="shared" si="0"/>
        <v>174.17142857142858</v>
      </c>
      <c r="G65" s="116">
        <f>G66+G81</f>
        <v>0</v>
      </c>
      <c r="H65" s="116">
        <f>H66+H81</f>
        <v>0</v>
      </c>
      <c r="I65" s="116">
        <f>I66+I81</f>
        <v>0</v>
      </c>
      <c r="J65" s="116">
        <f>J66+J81</f>
        <v>1424.58</v>
      </c>
      <c r="K65" s="118"/>
      <c r="L65" s="116">
        <f t="shared" si="5"/>
        <v>602000</v>
      </c>
      <c r="M65" s="116">
        <f t="shared" si="8"/>
        <v>602000</v>
      </c>
      <c r="N65" s="116">
        <f t="shared" si="2"/>
        <v>602000</v>
      </c>
      <c r="O65" s="116">
        <f t="shared" si="3"/>
        <v>1049936.58</v>
      </c>
      <c r="P65" s="118">
        <f t="shared" si="4"/>
        <v>174.40806976744187</v>
      </c>
      <c r="S65" s="59"/>
      <c r="T65" s="59"/>
      <c r="U65" s="59"/>
      <c r="V65" s="58"/>
    </row>
    <row r="66" spans="1:22" s="24" customFormat="1" ht="12" customHeight="1">
      <c r="A66" s="372">
        <v>18010000</v>
      </c>
      <c r="B66" s="375" t="s">
        <v>404</v>
      </c>
      <c r="C66" s="116">
        <f>SUM(C67:C74)</f>
        <v>201500</v>
      </c>
      <c r="D66" s="116">
        <f t="shared" ref="D66:E66" si="15">SUM(D67:D74)</f>
        <v>201500</v>
      </c>
      <c r="E66" s="116">
        <f t="shared" si="15"/>
        <v>254830.81</v>
      </c>
      <c r="F66" s="121">
        <f>E66/D66*100</f>
        <v>126.46690322580645</v>
      </c>
      <c r="G66" s="116">
        <f>SUM(G68:G72)</f>
        <v>0</v>
      </c>
      <c r="H66" s="116">
        <f>SUM(H68:H72)</f>
        <v>0</v>
      </c>
      <c r="I66" s="116">
        <f>SUM(I68:I72)</f>
        <v>0</v>
      </c>
      <c r="J66" s="116">
        <f>SUM(J68:J72)</f>
        <v>0</v>
      </c>
      <c r="K66" s="118"/>
      <c r="L66" s="116">
        <f t="shared" si="5"/>
        <v>201500</v>
      </c>
      <c r="M66" s="116">
        <f t="shared" si="8"/>
        <v>201500</v>
      </c>
      <c r="N66" s="116">
        <f t="shared" si="2"/>
        <v>201500</v>
      </c>
      <c r="O66" s="116">
        <f t="shared" si="3"/>
        <v>254830.81</v>
      </c>
      <c r="P66" s="118">
        <f t="shared" si="4"/>
        <v>126.46690322580645</v>
      </c>
      <c r="S66" s="59"/>
      <c r="T66" s="59"/>
      <c r="U66" s="59"/>
      <c r="V66" s="58"/>
    </row>
    <row r="67" spans="1:22" s="24" customFormat="1" ht="28.8" customHeight="1">
      <c r="A67" s="371">
        <v>18010100</v>
      </c>
      <c r="B67" s="278" t="s">
        <v>456</v>
      </c>
      <c r="C67" s="122">
        <v>500</v>
      </c>
      <c r="D67" s="122">
        <v>500</v>
      </c>
      <c r="E67" s="116"/>
      <c r="F67" s="121"/>
      <c r="G67" s="116"/>
      <c r="H67" s="116"/>
      <c r="I67" s="116"/>
      <c r="J67" s="116"/>
      <c r="K67" s="118"/>
      <c r="L67" s="116"/>
      <c r="M67" s="116"/>
      <c r="N67" s="116"/>
      <c r="O67" s="116"/>
      <c r="P67" s="118"/>
      <c r="S67" s="59"/>
      <c r="T67" s="59"/>
      <c r="U67" s="59"/>
      <c r="V67" s="58"/>
    </row>
    <row r="68" spans="1:22" ht="56.4" customHeight="1">
      <c r="A68" s="371">
        <v>18010200</v>
      </c>
      <c r="B68" s="278" t="s">
        <v>446</v>
      </c>
      <c r="C68" s="122">
        <v>8000</v>
      </c>
      <c r="D68" s="122">
        <v>8000</v>
      </c>
      <c r="E68" s="122">
        <v>7871.8</v>
      </c>
      <c r="F68" s="121">
        <f>E68/D68*100</f>
        <v>98.397500000000008</v>
      </c>
      <c r="G68" s="122"/>
      <c r="H68" s="122"/>
      <c r="I68" s="122"/>
      <c r="J68" s="122"/>
      <c r="K68" s="123"/>
      <c r="L68" s="116">
        <f t="shared" si="5"/>
        <v>8000</v>
      </c>
      <c r="M68" s="116">
        <f t="shared" si="8"/>
        <v>8000</v>
      </c>
      <c r="N68" s="116">
        <f t="shared" si="2"/>
        <v>8000</v>
      </c>
      <c r="O68" s="116">
        <f t="shared" si="3"/>
        <v>7871.8</v>
      </c>
      <c r="P68" s="118">
        <f t="shared" si="4"/>
        <v>98.397500000000008</v>
      </c>
      <c r="S68" s="59"/>
      <c r="T68" s="59"/>
      <c r="U68" s="59"/>
      <c r="V68" s="58"/>
    </row>
    <row r="69" spans="1:22" ht="58.2" customHeight="1">
      <c r="A69" s="371">
        <v>18010300</v>
      </c>
      <c r="B69" s="278" t="s">
        <v>447</v>
      </c>
      <c r="C69" s="122">
        <v>3000</v>
      </c>
      <c r="D69" s="122">
        <v>3000</v>
      </c>
      <c r="E69" s="122">
        <v>2530.36</v>
      </c>
      <c r="F69" s="121">
        <f t="shared" ref="F69:F80" si="16">E69/D69*100</f>
        <v>84.345333333333343</v>
      </c>
      <c r="G69" s="122"/>
      <c r="H69" s="122"/>
      <c r="I69" s="122"/>
      <c r="J69" s="122"/>
      <c r="K69" s="123"/>
      <c r="L69" s="116">
        <f t="shared" si="5"/>
        <v>3000</v>
      </c>
      <c r="M69" s="116">
        <f t="shared" si="8"/>
        <v>3000</v>
      </c>
      <c r="N69" s="116">
        <f t="shared" si="2"/>
        <v>3000</v>
      </c>
      <c r="O69" s="116">
        <f t="shared" si="3"/>
        <v>2530.36</v>
      </c>
      <c r="P69" s="118">
        <f t="shared" si="4"/>
        <v>84.345333333333343</v>
      </c>
      <c r="S69" s="59"/>
      <c r="T69" s="59"/>
      <c r="U69" s="59"/>
      <c r="V69" s="58"/>
    </row>
    <row r="70" spans="1:22" ht="56.4" customHeight="1">
      <c r="A70" s="371">
        <v>18010400</v>
      </c>
      <c r="B70" s="278" t="s">
        <v>448</v>
      </c>
      <c r="C70" s="122">
        <v>13000</v>
      </c>
      <c r="D70" s="122">
        <v>13000</v>
      </c>
      <c r="E70" s="122">
        <v>12276.96</v>
      </c>
      <c r="F70" s="121">
        <f t="shared" si="16"/>
        <v>94.438153846153838</v>
      </c>
      <c r="G70" s="122"/>
      <c r="H70" s="122"/>
      <c r="I70" s="122"/>
      <c r="J70" s="122"/>
      <c r="K70" s="123"/>
      <c r="L70" s="116">
        <f t="shared" si="5"/>
        <v>13000</v>
      </c>
      <c r="M70" s="116">
        <f t="shared" si="8"/>
        <v>13000</v>
      </c>
      <c r="N70" s="116">
        <f t="shared" si="2"/>
        <v>13000</v>
      </c>
      <c r="O70" s="116">
        <f t="shared" si="3"/>
        <v>12276.96</v>
      </c>
      <c r="P70" s="118">
        <f t="shared" si="4"/>
        <v>94.438153846153838</v>
      </c>
      <c r="S70" s="59"/>
      <c r="T70" s="59"/>
      <c r="U70" s="59"/>
      <c r="V70" s="58"/>
    </row>
    <row r="71" spans="1:22" ht="14.4" customHeight="1">
      <c r="A71" s="371">
        <v>18010500</v>
      </c>
      <c r="B71" s="278" t="s">
        <v>405</v>
      </c>
      <c r="C71" s="122">
        <v>100000</v>
      </c>
      <c r="D71" s="122">
        <v>100000</v>
      </c>
      <c r="E71" s="122">
        <v>123605.98</v>
      </c>
      <c r="F71" s="121">
        <f t="shared" si="16"/>
        <v>123.60598</v>
      </c>
      <c r="G71" s="122"/>
      <c r="H71" s="122"/>
      <c r="I71" s="122"/>
      <c r="J71" s="122"/>
      <c r="K71" s="123"/>
      <c r="L71" s="116">
        <f t="shared" si="5"/>
        <v>100000</v>
      </c>
      <c r="M71" s="116">
        <f t="shared" si="8"/>
        <v>100000</v>
      </c>
      <c r="N71" s="116">
        <f t="shared" si="2"/>
        <v>100000</v>
      </c>
      <c r="O71" s="116">
        <f t="shared" si="3"/>
        <v>123605.98</v>
      </c>
      <c r="P71" s="118">
        <f t="shared" si="4"/>
        <v>123.60598</v>
      </c>
      <c r="S71" s="59"/>
      <c r="T71" s="59"/>
      <c r="U71" s="59"/>
      <c r="V71" s="58"/>
    </row>
    <row r="72" spans="1:22" ht="15.6" customHeight="1">
      <c r="A72" s="371">
        <v>18010600</v>
      </c>
      <c r="B72" s="278" t="s">
        <v>406</v>
      </c>
      <c r="C72" s="122">
        <v>24000</v>
      </c>
      <c r="D72" s="122">
        <v>24000</v>
      </c>
      <c r="E72" s="122">
        <v>19944.96</v>
      </c>
      <c r="F72" s="121">
        <f t="shared" si="16"/>
        <v>83.103999999999999</v>
      </c>
      <c r="G72" s="122"/>
      <c r="H72" s="122"/>
      <c r="I72" s="122"/>
      <c r="J72" s="122"/>
      <c r="K72" s="123"/>
      <c r="L72" s="116">
        <f t="shared" si="5"/>
        <v>24000</v>
      </c>
      <c r="M72" s="116">
        <f t="shared" si="8"/>
        <v>24000</v>
      </c>
      <c r="N72" s="116">
        <f t="shared" si="2"/>
        <v>24000</v>
      </c>
      <c r="O72" s="116">
        <f t="shared" si="3"/>
        <v>19944.96</v>
      </c>
      <c r="P72" s="118">
        <f t="shared" si="4"/>
        <v>83.103999999999999</v>
      </c>
      <c r="S72" s="59"/>
      <c r="T72" s="59"/>
      <c r="U72" s="59"/>
      <c r="V72" s="58"/>
    </row>
    <row r="73" spans="1:22" ht="15.6" customHeight="1">
      <c r="A73" s="371">
        <v>18010700</v>
      </c>
      <c r="B73" s="278" t="s">
        <v>407</v>
      </c>
      <c r="C73" s="122">
        <v>33000</v>
      </c>
      <c r="D73" s="122">
        <v>33000</v>
      </c>
      <c r="E73" s="122">
        <v>30839.07</v>
      </c>
      <c r="F73" s="121">
        <f t="shared" si="16"/>
        <v>93.451727272727268</v>
      </c>
      <c r="G73" s="122"/>
      <c r="H73" s="122"/>
      <c r="I73" s="122"/>
      <c r="J73" s="122"/>
      <c r="K73" s="123"/>
      <c r="L73" s="116">
        <f t="shared" si="5"/>
        <v>33000</v>
      </c>
      <c r="M73" s="116">
        <f t="shared" si="8"/>
        <v>33000</v>
      </c>
      <c r="N73" s="116">
        <f t="shared" si="2"/>
        <v>33000</v>
      </c>
      <c r="O73" s="116">
        <f t="shared" si="3"/>
        <v>30839.07</v>
      </c>
      <c r="P73" s="118">
        <f t="shared" si="4"/>
        <v>93.451727272727268</v>
      </c>
      <c r="S73" s="59"/>
      <c r="T73" s="59"/>
      <c r="U73" s="59"/>
      <c r="V73" s="58"/>
    </row>
    <row r="74" spans="1:22" ht="21" customHeight="1">
      <c r="A74" s="371">
        <v>18010900</v>
      </c>
      <c r="B74" s="278" t="s">
        <v>408</v>
      </c>
      <c r="C74" s="122">
        <v>20000</v>
      </c>
      <c r="D74" s="122">
        <v>20000</v>
      </c>
      <c r="E74" s="122">
        <v>57761.68</v>
      </c>
      <c r="F74" s="121">
        <f t="shared" si="16"/>
        <v>288.80840000000001</v>
      </c>
      <c r="G74" s="122"/>
      <c r="H74" s="122"/>
      <c r="I74" s="122"/>
      <c r="J74" s="122"/>
      <c r="K74" s="123"/>
      <c r="L74" s="116">
        <f t="shared" si="5"/>
        <v>20000</v>
      </c>
      <c r="M74" s="116">
        <f t="shared" si="8"/>
        <v>20000</v>
      </c>
      <c r="N74" s="116">
        <f t="shared" si="2"/>
        <v>20000</v>
      </c>
      <c r="O74" s="116">
        <f t="shared" si="3"/>
        <v>57761.68</v>
      </c>
      <c r="P74" s="118">
        <f t="shared" si="4"/>
        <v>288.80840000000001</v>
      </c>
      <c r="S74" s="59"/>
      <c r="T74" s="59"/>
      <c r="U74" s="59"/>
      <c r="V74" s="58"/>
    </row>
    <row r="75" spans="1:22" ht="19.8" hidden="1" customHeight="1">
      <c r="A75" s="371">
        <v>18030000</v>
      </c>
      <c r="B75" s="278" t="s">
        <v>409</v>
      </c>
      <c r="C75" s="122"/>
      <c r="D75" s="122"/>
      <c r="E75" s="122"/>
      <c r="F75" s="121" t="e">
        <f t="shared" si="16"/>
        <v>#DIV/0!</v>
      </c>
      <c r="G75" s="122"/>
      <c r="H75" s="122"/>
      <c r="I75" s="122"/>
      <c r="J75" s="122"/>
      <c r="K75" s="123"/>
      <c r="L75" s="116">
        <f t="shared" si="5"/>
        <v>0</v>
      </c>
      <c r="M75" s="116">
        <f t="shared" si="8"/>
        <v>0</v>
      </c>
      <c r="N75" s="116">
        <f t="shared" si="2"/>
        <v>0</v>
      </c>
      <c r="O75" s="116">
        <f t="shared" si="3"/>
        <v>0</v>
      </c>
      <c r="P75" s="118" t="e">
        <f t="shared" si="4"/>
        <v>#DIV/0!</v>
      </c>
      <c r="S75" s="59"/>
      <c r="T75" s="59"/>
      <c r="U75" s="59"/>
      <c r="V75" s="58"/>
    </row>
    <row r="76" spans="1:22" ht="23.4" hidden="1" customHeight="1">
      <c r="A76" s="371">
        <v>18030200</v>
      </c>
      <c r="B76" s="278" t="s">
        <v>410</v>
      </c>
      <c r="C76" s="122"/>
      <c r="D76" s="122"/>
      <c r="E76" s="122"/>
      <c r="F76" s="121" t="e">
        <f t="shared" si="16"/>
        <v>#DIV/0!</v>
      </c>
      <c r="G76" s="122"/>
      <c r="H76" s="122"/>
      <c r="I76" s="122"/>
      <c r="J76" s="122"/>
      <c r="K76" s="123"/>
      <c r="L76" s="116">
        <f t="shared" si="5"/>
        <v>0</v>
      </c>
      <c r="M76" s="116">
        <f t="shared" si="8"/>
        <v>0</v>
      </c>
      <c r="N76" s="116">
        <f t="shared" si="2"/>
        <v>0</v>
      </c>
      <c r="O76" s="116">
        <f t="shared" si="3"/>
        <v>0</v>
      </c>
      <c r="P76" s="118" t="e">
        <f t="shared" si="4"/>
        <v>#DIV/0!</v>
      </c>
      <c r="S76" s="59"/>
      <c r="T76" s="59"/>
      <c r="U76" s="59"/>
      <c r="V76" s="58"/>
    </row>
    <row r="77" spans="1:22" ht="19.8" customHeight="1">
      <c r="A77" s="372">
        <v>18050000</v>
      </c>
      <c r="B77" s="375" t="s">
        <v>411</v>
      </c>
      <c r="C77" s="116">
        <f>C79+C80+C78</f>
        <v>400500</v>
      </c>
      <c r="D77" s="116">
        <f>D79+D80+D78</f>
        <v>400500</v>
      </c>
      <c r="E77" s="116">
        <f>SUM(E78:E80)</f>
        <v>793681.19000000006</v>
      </c>
      <c r="F77" s="117">
        <f>E77/D77*100</f>
        <v>198.17258177278404</v>
      </c>
      <c r="G77" s="122"/>
      <c r="H77" s="122"/>
      <c r="I77" s="122"/>
      <c r="J77" s="122"/>
      <c r="K77" s="123"/>
      <c r="L77" s="116">
        <f>C77+G77</f>
        <v>400500</v>
      </c>
      <c r="M77" s="116">
        <f t="shared" si="8"/>
        <v>400500</v>
      </c>
      <c r="N77" s="116">
        <f t="shared" ref="N77:O80" si="17">D77+I77</f>
        <v>400500</v>
      </c>
      <c r="O77" s="116">
        <f t="shared" si="17"/>
        <v>793681.19000000006</v>
      </c>
      <c r="P77" s="118">
        <f t="shared" si="4"/>
        <v>198.17258177278404</v>
      </c>
      <c r="S77" s="59"/>
      <c r="T77" s="59"/>
      <c r="U77" s="59"/>
      <c r="V77" s="58"/>
    </row>
    <row r="78" spans="1:22" ht="19.8" customHeight="1">
      <c r="A78" s="371">
        <v>18050300</v>
      </c>
      <c r="B78" s="278" t="s">
        <v>460</v>
      </c>
      <c r="C78" s="122">
        <v>140000</v>
      </c>
      <c r="D78" s="122">
        <v>140000</v>
      </c>
      <c r="E78" s="122">
        <v>198488.87</v>
      </c>
      <c r="F78" s="121">
        <f>E78/D78*100</f>
        <v>141.77776428571428</v>
      </c>
      <c r="G78" s="122"/>
      <c r="H78" s="122"/>
      <c r="I78" s="122"/>
      <c r="J78" s="122"/>
      <c r="K78" s="123"/>
      <c r="L78" s="116"/>
      <c r="M78" s="116"/>
      <c r="N78" s="116"/>
      <c r="O78" s="116"/>
      <c r="P78" s="118"/>
      <c r="S78" s="59"/>
      <c r="T78" s="59"/>
      <c r="U78" s="59"/>
      <c r="V78" s="58"/>
    </row>
    <row r="79" spans="1:22" ht="20.399999999999999" customHeight="1">
      <c r="A79" s="371">
        <v>18050400</v>
      </c>
      <c r="B79" s="278" t="s">
        <v>412</v>
      </c>
      <c r="C79" s="122">
        <v>260000</v>
      </c>
      <c r="D79" s="122">
        <v>260000</v>
      </c>
      <c r="E79" s="122">
        <v>593977.52</v>
      </c>
      <c r="F79" s="121">
        <f t="shared" si="16"/>
        <v>228.45289230769231</v>
      </c>
      <c r="G79" s="122"/>
      <c r="H79" s="122"/>
      <c r="I79" s="122"/>
      <c r="J79" s="122"/>
      <c r="K79" s="123"/>
      <c r="L79" s="116">
        <f>C79+G79</f>
        <v>260000</v>
      </c>
      <c r="M79" s="116">
        <f t="shared" si="8"/>
        <v>260000</v>
      </c>
      <c r="N79" s="116">
        <f t="shared" si="17"/>
        <v>260000</v>
      </c>
      <c r="O79" s="116">
        <f t="shared" si="17"/>
        <v>593977.52</v>
      </c>
      <c r="P79" s="118">
        <f t="shared" si="4"/>
        <v>228.45289230769231</v>
      </c>
      <c r="S79" s="59"/>
      <c r="T79" s="59"/>
      <c r="U79" s="59"/>
      <c r="V79" s="58"/>
    </row>
    <row r="80" spans="1:22" ht="76.8" customHeight="1">
      <c r="A80" s="371">
        <v>18050500</v>
      </c>
      <c r="B80" s="278" t="s">
        <v>452</v>
      </c>
      <c r="C80" s="122">
        <v>500</v>
      </c>
      <c r="D80" s="122">
        <v>500</v>
      </c>
      <c r="E80" s="122">
        <v>1214.8</v>
      </c>
      <c r="F80" s="121">
        <f t="shared" si="16"/>
        <v>242.95999999999998</v>
      </c>
      <c r="G80" s="122"/>
      <c r="H80" s="122"/>
      <c r="I80" s="122"/>
      <c r="J80" s="122"/>
      <c r="K80" s="123"/>
      <c r="L80" s="116">
        <f>C80+G80</f>
        <v>500</v>
      </c>
      <c r="M80" s="116">
        <f t="shared" si="8"/>
        <v>500</v>
      </c>
      <c r="N80" s="116">
        <f t="shared" si="17"/>
        <v>500</v>
      </c>
      <c r="O80" s="116">
        <f t="shared" si="17"/>
        <v>1214.8</v>
      </c>
      <c r="P80" s="118">
        <f t="shared" si="4"/>
        <v>242.95999999999998</v>
      </c>
      <c r="S80" s="59"/>
      <c r="T80" s="59"/>
      <c r="U80" s="59"/>
      <c r="V80" s="58"/>
    </row>
    <row r="81" spans="1:22" s="22" customFormat="1" ht="25.5" customHeight="1">
      <c r="A81" s="374">
        <v>19000000</v>
      </c>
      <c r="B81" s="375" t="s">
        <v>201</v>
      </c>
      <c r="C81" s="116">
        <f>C82+C83</f>
        <v>0</v>
      </c>
      <c r="D81" s="116">
        <f>D82+D83</f>
        <v>0</v>
      </c>
      <c r="E81" s="116">
        <f>E82+E83</f>
        <v>0</v>
      </c>
      <c r="F81" s="116">
        <f>F82+F83</f>
        <v>0</v>
      </c>
      <c r="G81" s="116">
        <f>G82</f>
        <v>0</v>
      </c>
      <c r="H81" s="116">
        <f>H82</f>
        <v>0</v>
      </c>
      <c r="I81" s="116">
        <f>I82</f>
        <v>0</v>
      </c>
      <c r="J81" s="116">
        <f>J83+J84</f>
        <v>1424.58</v>
      </c>
      <c r="K81" s="118"/>
      <c r="L81" s="116">
        <f t="shared" si="5"/>
        <v>0</v>
      </c>
      <c r="M81" s="116">
        <f t="shared" si="8"/>
        <v>0</v>
      </c>
      <c r="N81" s="116">
        <f t="shared" si="2"/>
        <v>0</v>
      </c>
      <c r="O81" s="116">
        <f t="shared" si="3"/>
        <v>1424.58</v>
      </c>
      <c r="P81" s="118"/>
      <c r="S81" s="59"/>
      <c r="T81" s="59"/>
      <c r="U81" s="59"/>
      <c r="V81" s="58"/>
    </row>
    <row r="82" spans="1:22" s="22" customFormat="1" ht="13.8">
      <c r="A82" s="320">
        <v>19010000</v>
      </c>
      <c r="B82" s="278" t="s">
        <v>454</v>
      </c>
      <c r="C82" s="122"/>
      <c r="D82" s="122"/>
      <c r="E82" s="122"/>
      <c r="F82" s="121"/>
      <c r="G82" s="122"/>
      <c r="H82" s="122"/>
      <c r="I82" s="122"/>
      <c r="J82" s="122">
        <f>J83+J84</f>
        <v>1424.58</v>
      </c>
      <c r="K82" s="123"/>
      <c r="L82" s="116">
        <f t="shared" si="5"/>
        <v>0</v>
      </c>
      <c r="M82" s="116">
        <f t="shared" si="8"/>
        <v>0</v>
      </c>
      <c r="N82" s="116">
        <f t="shared" si="2"/>
        <v>0</v>
      </c>
      <c r="O82" s="116">
        <f t="shared" si="3"/>
        <v>1424.58</v>
      </c>
      <c r="P82" s="118"/>
    </row>
    <row r="83" spans="1:22" s="22" customFormat="1" ht="55.8" customHeight="1">
      <c r="A83" s="320">
        <v>19010100</v>
      </c>
      <c r="B83" s="278" t="s">
        <v>453</v>
      </c>
      <c r="C83" s="122"/>
      <c r="D83" s="122"/>
      <c r="E83" s="122"/>
      <c r="F83" s="121"/>
      <c r="G83" s="122"/>
      <c r="H83" s="122"/>
      <c r="I83" s="122"/>
      <c r="J83" s="122">
        <v>1414.86</v>
      </c>
      <c r="K83" s="123"/>
      <c r="L83" s="116">
        <f t="shared" si="5"/>
        <v>0</v>
      </c>
      <c r="M83" s="116">
        <f t="shared" si="8"/>
        <v>0</v>
      </c>
      <c r="N83" s="116">
        <f t="shared" si="2"/>
        <v>0</v>
      </c>
      <c r="O83" s="116">
        <f t="shared" si="3"/>
        <v>1414.86</v>
      </c>
      <c r="P83" s="118"/>
    </row>
    <row r="84" spans="1:22" s="22" customFormat="1" ht="55.8" customHeight="1">
      <c r="A84" s="320">
        <v>19010300</v>
      </c>
      <c r="B84" s="278" t="s">
        <v>457</v>
      </c>
      <c r="C84" s="122"/>
      <c r="D84" s="122"/>
      <c r="E84" s="122"/>
      <c r="F84" s="121"/>
      <c r="G84" s="122"/>
      <c r="H84" s="122"/>
      <c r="I84" s="122"/>
      <c r="J84" s="122">
        <v>9.7200000000000006</v>
      </c>
      <c r="K84" s="123"/>
      <c r="L84" s="116"/>
      <c r="M84" s="116"/>
      <c r="N84" s="116"/>
      <c r="O84" s="116"/>
      <c r="P84" s="118"/>
    </row>
    <row r="85" spans="1:22" ht="13.8">
      <c r="A85" s="372">
        <v>20000000</v>
      </c>
      <c r="B85" s="373" t="s">
        <v>343</v>
      </c>
      <c r="C85" s="116">
        <f>C86+C91+C95+C100</f>
        <v>17630</v>
      </c>
      <c r="D85" s="116">
        <f t="shared" ref="D85:E85" si="18">D86+D91+D95+D100</f>
        <v>17630</v>
      </c>
      <c r="E85" s="116">
        <f t="shared" si="18"/>
        <v>18417.54</v>
      </c>
      <c r="F85" s="117">
        <f>E85/D85*100</f>
        <v>104.46704480998299</v>
      </c>
      <c r="G85" s="116">
        <f>G86+G91+G100+G107</f>
        <v>50000</v>
      </c>
      <c r="H85" s="116">
        <f>H86+H91+H100+H107</f>
        <v>50000</v>
      </c>
      <c r="I85" s="116">
        <f>I86+I91+I100+I107</f>
        <v>50000</v>
      </c>
      <c r="J85" s="116">
        <f>J86+J91+J100+J107</f>
        <v>45551.03</v>
      </c>
      <c r="K85" s="118">
        <f>J85/I85*100</f>
        <v>91.102059999999994</v>
      </c>
      <c r="L85" s="116">
        <f>C85+G85</f>
        <v>67630</v>
      </c>
      <c r="M85" s="116">
        <f t="shared" si="8"/>
        <v>67630</v>
      </c>
      <c r="N85" s="116">
        <f t="shared" si="2"/>
        <v>67630</v>
      </c>
      <c r="O85" s="116">
        <f t="shared" si="3"/>
        <v>63968.57</v>
      </c>
      <c r="P85" s="118">
        <f t="shared" si="4"/>
        <v>94.586086056483808</v>
      </c>
    </row>
    <row r="86" spans="1:22" ht="30.75" hidden="1" customHeight="1">
      <c r="A86" s="372">
        <v>21000000</v>
      </c>
      <c r="B86" s="373" t="s">
        <v>344</v>
      </c>
      <c r="C86" s="116">
        <f>C87+C88</f>
        <v>0</v>
      </c>
      <c r="D86" s="116">
        <f>D87+D88</f>
        <v>0</v>
      </c>
      <c r="E86" s="116">
        <f>E87+E88</f>
        <v>0</v>
      </c>
      <c r="F86" s="117"/>
      <c r="G86" s="116">
        <f>G87+G88</f>
        <v>0</v>
      </c>
      <c r="H86" s="116">
        <f>H87+H88</f>
        <v>0</v>
      </c>
      <c r="I86" s="116">
        <f>I87+I88</f>
        <v>0</v>
      </c>
      <c r="J86" s="116">
        <f>J87+J88</f>
        <v>0</v>
      </c>
      <c r="K86" s="118"/>
      <c r="L86" s="116">
        <f t="shared" si="5"/>
        <v>0</v>
      </c>
      <c r="M86" s="116">
        <f t="shared" si="8"/>
        <v>0</v>
      </c>
      <c r="N86" s="116">
        <f t="shared" si="2"/>
        <v>0</v>
      </c>
      <c r="O86" s="116">
        <f t="shared" si="3"/>
        <v>0</v>
      </c>
      <c r="P86" s="118" t="e">
        <f t="shared" si="4"/>
        <v>#DIV/0!</v>
      </c>
    </row>
    <row r="87" spans="1:22" ht="45.75" hidden="1" customHeight="1">
      <c r="A87" s="371">
        <v>21010300</v>
      </c>
      <c r="B87" s="370" t="s">
        <v>202</v>
      </c>
      <c r="C87" s="122"/>
      <c r="D87" s="122"/>
      <c r="E87" s="122"/>
      <c r="F87" s="121"/>
      <c r="G87" s="122"/>
      <c r="H87" s="122"/>
      <c r="I87" s="122"/>
      <c r="J87" s="122"/>
      <c r="K87" s="123"/>
      <c r="L87" s="116">
        <f t="shared" si="5"/>
        <v>0</v>
      </c>
      <c r="M87" s="116">
        <f t="shared" si="8"/>
        <v>0</v>
      </c>
      <c r="N87" s="116">
        <f t="shared" si="2"/>
        <v>0</v>
      </c>
      <c r="O87" s="116">
        <f t="shared" si="3"/>
        <v>0</v>
      </c>
      <c r="P87" s="118"/>
      <c r="R87" s="58"/>
    </row>
    <row r="88" spans="1:22" ht="48" hidden="1" customHeight="1">
      <c r="A88" s="371">
        <v>21110000</v>
      </c>
      <c r="B88" s="370" t="s">
        <v>185</v>
      </c>
      <c r="C88" s="122"/>
      <c r="D88" s="122"/>
      <c r="E88" s="122"/>
      <c r="F88" s="121"/>
      <c r="G88" s="122"/>
      <c r="H88" s="122"/>
      <c r="I88" s="122"/>
      <c r="J88" s="122"/>
      <c r="K88" s="118"/>
      <c r="L88" s="116">
        <f t="shared" si="5"/>
        <v>0</v>
      </c>
      <c r="M88" s="116">
        <f t="shared" si="8"/>
        <v>0</v>
      </c>
      <c r="N88" s="116">
        <f>E88+I88</f>
        <v>0</v>
      </c>
      <c r="O88" s="116">
        <f t="shared" si="3"/>
        <v>0</v>
      </c>
      <c r="P88" s="118"/>
      <c r="R88" s="59"/>
    </row>
    <row r="89" spans="1:22" s="24" customFormat="1" ht="48" customHeight="1">
      <c r="A89" s="372">
        <v>22100000</v>
      </c>
      <c r="B89" s="373" t="s">
        <v>344</v>
      </c>
      <c r="C89" s="116"/>
      <c r="D89" s="116"/>
      <c r="E89" s="116"/>
      <c r="F89" s="117"/>
      <c r="G89" s="116"/>
      <c r="H89" s="116"/>
      <c r="I89" s="116"/>
      <c r="J89" s="116">
        <f>16500</f>
        <v>16500</v>
      </c>
      <c r="K89" s="118"/>
      <c r="L89" s="116"/>
      <c r="M89" s="116"/>
      <c r="N89" s="116"/>
      <c r="O89" s="116"/>
      <c r="P89" s="118"/>
      <c r="R89" s="402"/>
    </row>
    <row r="90" spans="1:22" ht="48" customHeight="1">
      <c r="A90" s="371">
        <v>21110000</v>
      </c>
      <c r="B90" s="370" t="s">
        <v>185</v>
      </c>
      <c r="C90" s="122"/>
      <c r="D90" s="122"/>
      <c r="E90" s="122"/>
      <c r="F90" s="121"/>
      <c r="G90" s="122"/>
      <c r="H90" s="122"/>
      <c r="I90" s="122"/>
      <c r="J90" s="122">
        <v>16500</v>
      </c>
      <c r="K90" s="118"/>
      <c r="L90" s="116"/>
      <c r="M90" s="116"/>
      <c r="N90" s="116"/>
      <c r="O90" s="116"/>
      <c r="P90" s="118"/>
      <c r="R90" s="59"/>
    </row>
    <row r="91" spans="1:22" ht="26.25" customHeight="1">
      <c r="A91" s="372">
        <v>22000000</v>
      </c>
      <c r="B91" s="373"/>
      <c r="C91" s="116">
        <f>C92+C97</f>
        <v>2000</v>
      </c>
      <c r="D91" s="116">
        <f>D92+D97</f>
        <v>2000</v>
      </c>
      <c r="E91" s="116">
        <f>E92+E97+E99</f>
        <v>3617.54</v>
      </c>
      <c r="F91" s="117">
        <f t="shared" ref="F91:F96" si="19">E91/D91*100</f>
        <v>180.87700000000001</v>
      </c>
      <c r="G91" s="116">
        <f>G92+G97</f>
        <v>0</v>
      </c>
      <c r="H91" s="116"/>
      <c r="I91" s="116">
        <f>I92+I97</f>
        <v>0</v>
      </c>
      <c r="J91" s="116">
        <f>J92+J97</f>
        <v>0</v>
      </c>
      <c r="K91" s="118"/>
      <c r="L91" s="116">
        <f t="shared" si="5"/>
        <v>2000</v>
      </c>
      <c r="M91" s="116">
        <f t="shared" si="8"/>
        <v>2000</v>
      </c>
      <c r="N91" s="116">
        <f t="shared" si="2"/>
        <v>2000</v>
      </c>
      <c r="O91" s="116">
        <f t="shared" si="3"/>
        <v>3617.54</v>
      </c>
      <c r="P91" s="118">
        <f t="shared" si="4"/>
        <v>180.87700000000001</v>
      </c>
    </row>
    <row r="92" spans="1:22" s="24" customFormat="1" ht="12.75" customHeight="1">
      <c r="A92" s="372">
        <v>22010000</v>
      </c>
      <c r="B92" s="373" t="s">
        <v>275</v>
      </c>
      <c r="C92" s="116">
        <f>C94</f>
        <v>2000</v>
      </c>
      <c r="D92" s="116">
        <f>D94</f>
        <v>2000</v>
      </c>
      <c r="E92" s="116">
        <f>SUM(E93:E94)</f>
        <v>3591.4</v>
      </c>
      <c r="F92" s="117">
        <f t="shared" si="19"/>
        <v>179.57</v>
      </c>
      <c r="G92" s="116">
        <f>SUM(G93:G93)</f>
        <v>0</v>
      </c>
      <c r="H92" s="116">
        <f>SUM(H93:H93)</f>
        <v>0</v>
      </c>
      <c r="I92" s="116">
        <f>SUM(I93:I93)</f>
        <v>0</v>
      </c>
      <c r="J92" s="116">
        <f>SUM(J93:J93)</f>
        <v>0</v>
      </c>
      <c r="K92" s="118"/>
      <c r="L92" s="116">
        <f t="shared" si="5"/>
        <v>2000</v>
      </c>
      <c r="M92" s="116">
        <f t="shared" ref="M92:M116" si="20">D92+H92</f>
        <v>2000</v>
      </c>
      <c r="N92" s="116">
        <f t="shared" si="2"/>
        <v>2000</v>
      </c>
      <c r="O92" s="116">
        <f t="shared" si="3"/>
        <v>3591.4</v>
      </c>
      <c r="P92" s="118">
        <f t="shared" si="4"/>
        <v>179.57</v>
      </c>
    </row>
    <row r="93" spans="1:22" s="24" customFormat="1" ht="47.25" hidden="1" customHeight="1">
      <c r="A93" s="371">
        <v>22</v>
      </c>
      <c r="B93" s="278" t="s">
        <v>301</v>
      </c>
      <c r="C93" s="122"/>
      <c r="D93" s="122"/>
      <c r="E93" s="122"/>
      <c r="F93" s="121"/>
      <c r="G93" s="116"/>
      <c r="H93" s="116"/>
      <c r="I93" s="116"/>
      <c r="J93" s="116"/>
      <c r="K93" s="123"/>
      <c r="L93" s="116"/>
      <c r="M93" s="116">
        <f t="shared" si="20"/>
        <v>0</v>
      </c>
      <c r="N93" s="116">
        <f t="shared" si="2"/>
        <v>0</v>
      </c>
      <c r="O93" s="116">
        <f t="shared" si="3"/>
        <v>0</v>
      </c>
      <c r="P93" s="118" t="e">
        <f t="shared" si="4"/>
        <v>#DIV/0!</v>
      </c>
      <c r="R93" s="59"/>
      <c r="S93" s="59"/>
      <c r="T93" s="59"/>
      <c r="U93" s="58"/>
    </row>
    <row r="94" spans="1:22" s="24" customFormat="1" ht="27.6" customHeight="1">
      <c r="A94" s="371">
        <v>22012500</v>
      </c>
      <c r="B94" s="399" t="s">
        <v>26</v>
      </c>
      <c r="C94" s="122">
        <v>2000</v>
      </c>
      <c r="D94" s="122">
        <v>2000</v>
      </c>
      <c r="E94" s="122">
        <v>3591.4</v>
      </c>
      <c r="F94" s="121">
        <f t="shared" si="19"/>
        <v>179.57</v>
      </c>
      <c r="G94" s="116"/>
      <c r="H94" s="116"/>
      <c r="I94" s="116"/>
      <c r="J94" s="116"/>
      <c r="K94" s="123"/>
      <c r="L94" s="116">
        <f t="shared" si="5"/>
        <v>2000</v>
      </c>
      <c r="M94" s="116">
        <f t="shared" si="20"/>
        <v>2000</v>
      </c>
      <c r="N94" s="116">
        <f t="shared" si="2"/>
        <v>2000</v>
      </c>
      <c r="O94" s="116">
        <f t="shared" si="3"/>
        <v>3591.4</v>
      </c>
      <c r="P94" s="118">
        <f t="shared" si="4"/>
        <v>179.57</v>
      </c>
      <c r="R94" s="59"/>
      <c r="S94" s="59"/>
      <c r="T94" s="59"/>
      <c r="U94" s="58"/>
    </row>
    <row r="95" spans="1:22" s="24" customFormat="1" ht="21.6" customHeight="1">
      <c r="A95" s="372">
        <v>22090000</v>
      </c>
      <c r="B95" s="375" t="s">
        <v>413</v>
      </c>
      <c r="C95" s="116">
        <f>C96</f>
        <v>30</v>
      </c>
      <c r="D95" s="116">
        <f>D96</f>
        <v>30</v>
      </c>
      <c r="E95" s="116">
        <f>E96</f>
        <v>0</v>
      </c>
      <c r="F95" s="117">
        <f>F96</f>
        <v>0</v>
      </c>
      <c r="G95" s="116"/>
      <c r="H95" s="116"/>
      <c r="I95" s="116"/>
      <c r="J95" s="116"/>
      <c r="K95" s="123"/>
      <c r="L95" s="116">
        <f t="shared" si="5"/>
        <v>30</v>
      </c>
      <c r="M95" s="116">
        <f t="shared" si="20"/>
        <v>30</v>
      </c>
      <c r="N95" s="116">
        <f t="shared" si="2"/>
        <v>30</v>
      </c>
      <c r="O95" s="116">
        <f t="shared" si="3"/>
        <v>0</v>
      </c>
      <c r="P95" s="118">
        <f t="shared" si="4"/>
        <v>0</v>
      </c>
      <c r="R95" s="59"/>
      <c r="S95" s="59"/>
      <c r="T95" s="59"/>
      <c r="U95" s="58"/>
    </row>
    <row r="96" spans="1:22" s="24" customFormat="1" ht="24.6" customHeight="1">
      <c r="A96" s="371">
        <v>22090100</v>
      </c>
      <c r="B96" s="377" t="s">
        <v>414</v>
      </c>
      <c r="C96" s="122">
        <v>30</v>
      </c>
      <c r="D96" s="122">
        <v>30</v>
      </c>
      <c r="E96" s="122">
        <v>0</v>
      </c>
      <c r="F96" s="121">
        <f t="shared" si="19"/>
        <v>0</v>
      </c>
      <c r="G96" s="116"/>
      <c r="H96" s="116"/>
      <c r="I96" s="116"/>
      <c r="J96" s="116"/>
      <c r="K96" s="123"/>
      <c r="L96" s="116">
        <f t="shared" si="5"/>
        <v>30</v>
      </c>
      <c r="M96" s="116">
        <f t="shared" si="20"/>
        <v>30</v>
      </c>
      <c r="N96" s="116">
        <f t="shared" si="2"/>
        <v>30</v>
      </c>
      <c r="O96" s="116">
        <f t="shared" si="3"/>
        <v>0</v>
      </c>
      <c r="P96" s="118">
        <f t="shared" si="4"/>
        <v>0</v>
      </c>
      <c r="R96" s="59"/>
      <c r="S96" s="59"/>
      <c r="T96" s="59"/>
      <c r="U96" s="58"/>
    </row>
    <row r="97" spans="1:19" s="24" customFormat="1" ht="54" hidden="1" customHeight="1">
      <c r="A97" s="372">
        <v>22080000</v>
      </c>
      <c r="B97" s="375" t="s">
        <v>227</v>
      </c>
      <c r="C97" s="116"/>
      <c r="D97" s="116">
        <f t="shared" ref="D97:J97" si="21">D98</f>
        <v>0</v>
      </c>
      <c r="E97" s="116">
        <f t="shared" si="21"/>
        <v>0</v>
      </c>
      <c r="F97" s="117"/>
      <c r="G97" s="116">
        <f t="shared" si="21"/>
        <v>0</v>
      </c>
      <c r="H97" s="116">
        <f t="shared" si="21"/>
        <v>0</v>
      </c>
      <c r="I97" s="116">
        <f t="shared" si="21"/>
        <v>0</v>
      </c>
      <c r="J97" s="116">
        <f t="shared" si="21"/>
        <v>0</v>
      </c>
      <c r="K97" s="118"/>
      <c r="L97" s="116">
        <f t="shared" si="5"/>
        <v>0</v>
      </c>
      <c r="M97" s="116">
        <f t="shared" si="20"/>
        <v>0</v>
      </c>
      <c r="N97" s="116">
        <f t="shared" si="2"/>
        <v>0</v>
      </c>
      <c r="O97" s="116">
        <f t="shared" si="3"/>
        <v>0</v>
      </c>
      <c r="P97" s="118"/>
    </row>
    <row r="98" spans="1:19" ht="54.75" hidden="1" customHeight="1">
      <c r="A98" s="371">
        <v>22080400</v>
      </c>
      <c r="B98" s="375" t="s">
        <v>292</v>
      </c>
      <c r="C98" s="122"/>
      <c r="D98" s="122"/>
      <c r="E98" s="122"/>
      <c r="F98" s="121"/>
      <c r="G98" s="122"/>
      <c r="H98" s="122"/>
      <c r="I98" s="122"/>
      <c r="J98" s="122"/>
      <c r="K98" s="123"/>
      <c r="L98" s="116">
        <f t="shared" si="5"/>
        <v>0</v>
      </c>
      <c r="M98" s="116">
        <f t="shared" si="20"/>
        <v>0</v>
      </c>
      <c r="N98" s="116">
        <f t="shared" si="2"/>
        <v>0</v>
      </c>
      <c r="O98" s="116">
        <f t="shared" si="3"/>
        <v>0</v>
      </c>
      <c r="P98" s="118"/>
      <c r="R98" s="58"/>
    </row>
    <row r="99" spans="1:19" ht="39.6" customHeight="1">
      <c r="A99" s="371">
        <v>22090200</v>
      </c>
      <c r="B99" s="278" t="s">
        <v>458</v>
      </c>
      <c r="C99" s="122"/>
      <c r="D99" s="122"/>
      <c r="E99" s="122">
        <v>26.14</v>
      </c>
      <c r="F99" s="121"/>
      <c r="G99" s="122"/>
      <c r="H99" s="122"/>
      <c r="I99" s="122"/>
      <c r="J99" s="122"/>
      <c r="K99" s="123"/>
      <c r="L99" s="116"/>
      <c r="M99" s="116"/>
      <c r="N99" s="116"/>
      <c r="O99" s="116"/>
      <c r="P99" s="118"/>
      <c r="R99" s="58"/>
    </row>
    <row r="100" spans="1:19" s="24" customFormat="1" ht="13.2" customHeight="1">
      <c r="A100" s="372">
        <v>24000000</v>
      </c>
      <c r="B100" s="375" t="s">
        <v>31</v>
      </c>
      <c r="C100" s="116">
        <f>C101+C104</f>
        <v>15600</v>
      </c>
      <c r="D100" s="116">
        <f>D101+D104</f>
        <v>15600</v>
      </c>
      <c r="E100" s="116">
        <f>E101+E104</f>
        <v>14800</v>
      </c>
      <c r="F100" s="121">
        <f t="shared" ref="F100:F101" si="22">E100/D100*100</f>
        <v>94.871794871794862</v>
      </c>
      <c r="G100" s="116">
        <f>G101+G104</f>
        <v>0</v>
      </c>
      <c r="H100" s="116">
        <f>H101+H104</f>
        <v>0</v>
      </c>
      <c r="I100" s="116">
        <f>I101+I104</f>
        <v>0</v>
      </c>
      <c r="J100" s="116">
        <f>J101+J104</f>
        <v>0</v>
      </c>
      <c r="K100" s="118"/>
      <c r="L100" s="116">
        <f t="shared" si="5"/>
        <v>15600</v>
      </c>
      <c r="M100" s="116">
        <f t="shared" si="20"/>
        <v>15600</v>
      </c>
      <c r="N100" s="116">
        <f t="shared" si="2"/>
        <v>15600</v>
      </c>
      <c r="O100" s="116">
        <f t="shared" si="3"/>
        <v>14800</v>
      </c>
      <c r="P100" s="118"/>
    </row>
    <row r="101" spans="1:19" ht="14.25" customHeight="1">
      <c r="A101" s="372">
        <v>24060000</v>
      </c>
      <c r="B101" s="373" t="s">
        <v>345</v>
      </c>
      <c r="C101" s="116">
        <f>C102+C103</f>
        <v>15600</v>
      </c>
      <c r="D101" s="116">
        <f>D102+D103</f>
        <v>15600</v>
      </c>
      <c r="E101" s="116">
        <f>E102+E103</f>
        <v>14800</v>
      </c>
      <c r="F101" s="121">
        <f t="shared" si="22"/>
        <v>94.871794871794862</v>
      </c>
      <c r="G101" s="116">
        <f>G102+G103</f>
        <v>0</v>
      </c>
      <c r="H101" s="116">
        <f>H102+H103</f>
        <v>0</v>
      </c>
      <c r="I101" s="116">
        <f>I102+I103</f>
        <v>0</v>
      </c>
      <c r="J101" s="116">
        <f>J102+J103</f>
        <v>0</v>
      </c>
      <c r="K101" s="118"/>
      <c r="L101" s="116">
        <f t="shared" si="5"/>
        <v>15600</v>
      </c>
      <c r="M101" s="116">
        <f t="shared" si="20"/>
        <v>15600</v>
      </c>
      <c r="N101" s="116">
        <f t="shared" si="2"/>
        <v>15600</v>
      </c>
      <c r="O101" s="116">
        <f t="shared" si="3"/>
        <v>14800</v>
      </c>
      <c r="P101" s="118"/>
    </row>
    <row r="102" spans="1:19" ht="13.8">
      <c r="A102" s="371">
        <v>24060300</v>
      </c>
      <c r="B102" s="370" t="s">
        <v>345</v>
      </c>
      <c r="C102" s="122">
        <v>15600</v>
      </c>
      <c r="D102" s="122">
        <v>15600</v>
      </c>
      <c r="E102" s="122">
        <v>14800</v>
      </c>
      <c r="F102" s="121">
        <f>E102/D102*100</f>
        <v>94.871794871794862</v>
      </c>
      <c r="G102" s="122">
        <v>0</v>
      </c>
      <c r="H102" s="122">
        <v>0</v>
      </c>
      <c r="I102" s="122">
        <v>0</v>
      </c>
      <c r="J102" s="122">
        <v>0</v>
      </c>
      <c r="K102" s="123"/>
      <c r="L102" s="116">
        <f t="shared" si="5"/>
        <v>15600</v>
      </c>
      <c r="M102" s="116">
        <f t="shared" si="20"/>
        <v>15600</v>
      </c>
      <c r="N102" s="116">
        <f t="shared" si="2"/>
        <v>15600</v>
      </c>
      <c r="O102" s="116">
        <f t="shared" si="3"/>
        <v>14800</v>
      </c>
      <c r="P102" s="118"/>
      <c r="R102" s="58"/>
    </row>
    <row r="103" spans="1:19" ht="49.2" hidden="1" customHeight="1">
      <c r="A103" s="371">
        <v>24062100</v>
      </c>
      <c r="B103" s="370" t="s">
        <v>346</v>
      </c>
      <c r="C103" s="122"/>
      <c r="D103" s="122"/>
      <c r="E103" s="122"/>
      <c r="F103" s="121"/>
      <c r="G103" s="122"/>
      <c r="H103" s="122"/>
      <c r="I103" s="122"/>
      <c r="J103" s="122"/>
      <c r="K103" s="123"/>
      <c r="L103" s="116">
        <f t="shared" si="5"/>
        <v>0</v>
      </c>
      <c r="M103" s="116">
        <f t="shared" si="20"/>
        <v>0</v>
      </c>
      <c r="N103" s="116">
        <f t="shared" si="2"/>
        <v>0</v>
      </c>
      <c r="O103" s="116">
        <f t="shared" si="3"/>
        <v>0</v>
      </c>
      <c r="P103" s="118"/>
    </row>
    <row r="104" spans="1:19" s="24" customFormat="1" ht="25.5" hidden="1" customHeight="1">
      <c r="A104" s="372">
        <v>24110000</v>
      </c>
      <c r="B104" s="373" t="s">
        <v>347</v>
      </c>
      <c r="C104" s="116">
        <f t="shared" ref="C104:J104" si="23">C105</f>
        <v>0</v>
      </c>
      <c r="D104" s="116">
        <f t="shared" si="23"/>
        <v>0</v>
      </c>
      <c r="E104" s="116">
        <f t="shared" si="23"/>
        <v>0</v>
      </c>
      <c r="F104" s="116"/>
      <c r="G104" s="116">
        <f t="shared" si="23"/>
        <v>0</v>
      </c>
      <c r="H104" s="116">
        <f t="shared" si="23"/>
        <v>0</v>
      </c>
      <c r="I104" s="116">
        <f t="shared" si="23"/>
        <v>0</v>
      </c>
      <c r="J104" s="116">
        <f t="shared" si="23"/>
        <v>0</v>
      </c>
      <c r="K104" s="118"/>
      <c r="L104" s="116">
        <f t="shared" si="5"/>
        <v>0</v>
      </c>
      <c r="M104" s="116">
        <f t="shared" si="20"/>
        <v>0</v>
      </c>
      <c r="N104" s="116">
        <f t="shared" si="2"/>
        <v>0</v>
      </c>
      <c r="O104" s="116">
        <f t="shared" si="3"/>
        <v>0</v>
      </c>
      <c r="P104" s="118"/>
    </row>
    <row r="105" spans="1:19" ht="63" hidden="1" customHeight="1">
      <c r="A105" s="371">
        <v>24110900</v>
      </c>
      <c r="B105" s="370" t="s">
        <v>348</v>
      </c>
      <c r="C105" s="122"/>
      <c r="D105" s="122"/>
      <c r="E105" s="122"/>
      <c r="F105" s="121"/>
      <c r="G105" s="122"/>
      <c r="H105" s="122"/>
      <c r="I105" s="122"/>
      <c r="J105" s="122"/>
      <c r="K105" s="123"/>
      <c r="L105" s="116">
        <f t="shared" si="5"/>
        <v>0</v>
      </c>
      <c r="M105" s="116">
        <f t="shared" si="20"/>
        <v>0</v>
      </c>
      <c r="N105" s="116">
        <f t="shared" si="2"/>
        <v>0</v>
      </c>
      <c r="O105" s="116">
        <f t="shared" si="3"/>
        <v>0</v>
      </c>
      <c r="P105" s="118"/>
    </row>
    <row r="106" spans="1:19" ht="30.6" customHeight="1">
      <c r="A106" s="400">
        <v>24170000</v>
      </c>
      <c r="B106" s="401" t="s">
        <v>459</v>
      </c>
      <c r="C106" s="122"/>
      <c r="D106" s="122"/>
      <c r="E106" s="122"/>
      <c r="F106" s="121"/>
      <c r="G106" s="122"/>
      <c r="H106" s="122"/>
      <c r="I106" s="122"/>
      <c r="J106" s="122">
        <v>10525.24</v>
      </c>
      <c r="K106" s="123"/>
      <c r="L106" s="116"/>
      <c r="M106" s="116"/>
      <c r="N106" s="116"/>
      <c r="O106" s="116"/>
      <c r="P106" s="118"/>
    </row>
    <row r="107" spans="1:19" ht="19.5" customHeight="1">
      <c r="A107" s="372">
        <v>25000000</v>
      </c>
      <c r="B107" s="373" t="s">
        <v>349</v>
      </c>
      <c r="C107" s="116">
        <f>C108+C113</f>
        <v>0</v>
      </c>
      <c r="D107" s="116">
        <f t="shared" ref="D107:J107" si="24">D108+D113</f>
        <v>0</v>
      </c>
      <c r="E107" s="116">
        <f t="shared" si="24"/>
        <v>0</v>
      </c>
      <c r="F107" s="116"/>
      <c r="G107" s="116">
        <f t="shared" si="24"/>
        <v>50000</v>
      </c>
      <c r="H107" s="116">
        <f>H108+H113</f>
        <v>50000</v>
      </c>
      <c r="I107" s="116">
        <f>I108+I113</f>
        <v>50000</v>
      </c>
      <c r="J107" s="116">
        <f t="shared" si="24"/>
        <v>45551.03</v>
      </c>
      <c r="K107" s="118">
        <f>J107/I107*100</f>
        <v>91.102059999999994</v>
      </c>
      <c r="L107" s="116">
        <f t="shared" si="5"/>
        <v>50000</v>
      </c>
      <c r="M107" s="116">
        <f t="shared" si="20"/>
        <v>50000</v>
      </c>
      <c r="N107" s="116">
        <f t="shared" si="2"/>
        <v>50000</v>
      </c>
      <c r="O107" s="116">
        <f t="shared" si="3"/>
        <v>45551.03</v>
      </c>
      <c r="P107" s="118">
        <f t="shared" si="4"/>
        <v>91.102059999999994</v>
      </c>
    </row>
    <row r="108" spans="1:19" ht="41.4">
      <c r="A108" s="372">
        <v>25010000</v>
      </c>
      <c r="B108" s="375" t="s">
        <v>228</v>
      </c>
      <c r="C108" s="116">
        <f>SUM(C109:C112)</f>
        <v>0</v>
      </c>
      <c r="D108" s="116">
        <f t="shared" ref="D108:J108" si="25">SUM(D109:D112)</f>
        <v>0</v>
      </c>
      <c r="E108" s="116">
        <f t="shared" si="25"/>
        <v>0</v>
      </c>
      <c r="F108" s="116"/>
      <c r="G108" s="116">
        <v>50000</v>
      </c>
      <c r="H108" s="116">
        <f>SUM(H109:H112)</f>
        <v>50000</v>
      </c>
      <c r="I108" s="116">
        <f>SUM(I109:I112)</f>
        <v>50000</v>
      </c>
      <c r="J108" s="125">
        <f t="shared" si="25"/>
        <v>45551.03</v>
      </c>
      <c r="K108" s="118">
        <f>J108/I108*100</f>
        <v>91.102059999999994</v>
      </c>
      <c r="L108" s="116">
        <f t="shared" si="5"/>
        <v>50000</v>
      </c>
      <c r="M108" s="116">
        <f t="shared" si="20"/>
        <v>50000</v>
      </c>
      <c r="N108" s="116">
        <f t="shared" si="2"/>
        <v>50000</v>
      </c>
      <c r="O108" s="116">
        <f t="shared" si="3"/>
        <v>45551.03</v>
      </c>
      <c r="P108" s="118">
        <f t="shared" si="4"/>
        <v>91.102059999999994</v>
      </c>
    </row>
    <row r="109" spans="1:19" s="24" customFormat="1" ht="38.25" hidden="1" customHeight="1">
      <c r="A109" s="371">
        <v>25010100</v>
      </c>
      <c r="B109" s="278" t="s">
        <v>229</v>
      </c>
      <c r="C109" s="116"/>
      <c r="D109" s="116"/>
      <c r="E109" s="116"/>
      <c r="F109" s="117"/>
      <c r="G109" s="122"/>
      <c r="H109" s="122"/>
      <c r="I109" s="122"/>
      <c r="J109" s="126"/>
      <c r="K109" s="123"/>
      <c r="L109" s="116">
        <f t="shared" si="5"/>
        <v>0</v>
      </c>
      <c r="M109" s="116">
        <f t="shared" si="20"/>
        <v>0</v>
      </c>
      <c r="N109" s="116">
        <f t="shared" si="2"/>
        <v>0</v>
      </c>
      <c r="O109" s="116">
        <f t="shared" si="3"/>
        <v>0</v>
      </c>
      <c r="P109" s="118"/>
      <c r="Q109" s="34"/>
      <c r="R109" s="59"/>
      <c r="S109" s="61"/>
    </row>
    <row r="110" spans="1:19" s="24" customFormat="1" ht="27.6" hidden="1">
      <c r="A110" s="378">
        <v>25010200</v>
      </c>
      <c r="B110" s="379" t="s">
        <v>230</v>
      </c>
      <c r="C110" s="116"/>
      <c r="D110" s="116"/>
      <c r="E110" s="116"/>
      <c r="F110" s="117"/>
      <c r="G110" s="122"/>
      <c r="H110" s="122"/>
      <c r="I110" s="122"/>
      <c r="J110" s="126"/>
      <c r="K110" s="123"/>
      <c r="L110" s="116">
        <f t="shared" si="5"/>
        <v>0</v>
      </c>
      <c r="M110" s="116">
        <f t="shared" si="20"/>
        <v>0</v>
      </c>
      <c r="N110" s="116">
        <f t="shared" si="2"/>
        <v>0</v>
      </c>
      <c r="O110" s="116">
        <f t="shared" si="3"/>
        <v>0</v>
      </c>
      <c r="P110" s="118"/>
      <c r="Q110" s="34"/>
      <c r="R110" s="59"/>
      <c r="S110" s="61"/>
    </row>
    <row r="111" spans="1:19" ht="13.8">
      <c r="A111" s="378">
        <v>25010300</v>
      </c>
      <c r="B111" s="379" t="s">
        <v>231</v>
      </c>
      <c r="C111" s="122"/>
      <c r="D111" s="122"/>
      <c r="E111" s="122"/>
      <c r="F111" s="121"/>
      <c r="G111" s="122">
        <v>50000</v>
      </c>
      <c r="H111" s="122">
        <v>50000</v>
      </c>
      <c r="I111" s="122">
        <v>50000</v>
      </c>
      <c r="J111" s="126">
        <v>45551.03</v>
      </c>
      <c r="K111" s="123">
        <f>J111/I111*100</f>
        <v>91.102059999999994</v>
      </c>
      <c r="L111" s="116">
        <f t="shared" si="5"/>
        <v>50000</v>
      </c>
      <c r="M111" s="116">
        <f t="shared" si="20"/>
        <v>50000</v>
      </c>
      <c r="N111" s="116">
        <f t="shared" si="2"/>
        <v>50000</v>
      </c>
      <c r="O111" s="116">
        <f t="shared" si="3"/>
        <v>45551.03</v>
      </c>
      <c r="P111" s="118">
        <f t="shared" si="4"/>
        <v>91.102059999999994</v>
      </c>
      <c r="Q111" s="35"/>
      <c r="R111" s="59"/>
      <c r="S111" s="61"/>
    </row>
    <row r="112" spans="1:19" ht="39.75" hidden="1" customHeight="1">
      <c r="A112" s="378">
        <v>25010400</v>
      </c>
      <c r="B112" s="379" t="s">
        <v>232</v>
      </c>
      <c r="C112" s="122"/>
      <c r="D112" s="122"/>
      <c r="E112" s="122"/>
      <c r="F112" s="121"/>
      <c r="G112" s="122"/>
      <c r="H112" s="122"/>
      <c r="I112" s="122"/>
      <c r="J112" s="126"/>
      <c r="K112" s="123"/>
      <c r="L112" s="116">
        <f t="shared" si="5"/>
        <v>0</v>
      </c>
      <c r="M112" s="116">
        <f t="shared" si="20"/>
        <v>0</v>
      </c>
      <c r="N112" s="116">
        <f t="shared" si="2"/>
        <v>0</v>
      </c>
      <c r="O112" s="116">
        <f t="shared" si="3"/>
        <v>0</v>
      </c>
      <c r="P112" s="118"/>
      <c r="Q112" s="35"/>
      <c r="R112" s="59"/>
      <c r="S112" s="61"/>
    </row>
    <row r="113" spans="1:19" s="24" customFormat="1" ht="27.6" hidden="1">
      <c r="A113" s="380">
        <v>25020000</v>
      </c>
      <c r="B113" s="381" t="s">
        <v>32</v>
      </c>
      <c r="C113" s="116">
        <f t="shared" ref="C113:J113" si="26">C115+C114</f>
        <v>0</v>
      </c>
      <c r="D113" s="116">
        <f t="shared" si="26"/>
        <v>0</v>
      </c>
      <c r="E113" s="116">
        <f t="shared" si="26"/>
        <v>0</v>
      </c>
      <c r="F113" s="116">
        <f t="shared" si="26"/>
        <v>0</v>
      </c>
      <c r="G113" s="116">
        <f t="shared" si="26"/>
        <v>0</v>
      </c>
      <c r="H113" s="116">
        <f t="shared" si="26"/>
        <v>0</v>
      </c>
      <c r="I113" s="116">
        <f t="shared" si="26"/>
        <v>0</v>
      </c>
      <c r="J113" s="116">
        <f t="shared" si="26"/>
        <v>0</v>
      </c>
      <c r="K113" s="118"/>
      <c r="L113" s="116">
        <f t="shared" si="5"/>
        <v>0</v>
      </c>
      <c r="M113" s="116">
        <f t="shared" si="20"/>
        <v>0</v>
      </c>
      <c r="N113" s="116">
        <f t="shared" si="2"/>
        <v>0</v>
      </c>
      <c r="O113" s="116">
        <f t="shared" si="3"/>
        <v>0</v>
      </c>
      <c r="P113" s="118"/>
      <c r="R113" s="59"/>
      <c r="S113" s="61"/>
    </row>
    <row r="114" spans="1:19" s="24" customFormat="1" ht="13.8" hidden="1">
      <c r="A114" s="378">
        <v>25020100</v>
      </c>
      <c r="B114" s="379" t="s">
        <v>239</v>
      </c>
      <c r="C114" s="116"/>
      <c r="D114" s="116"/>
      <c r="E114" s="116"/>
      <c r="F114" s="116"/>
      <c r="G114" s="116"/>
      <c r="H114" s="116"/>
      <c r="I114" s="122"/>
      <c r="J114" s="126"/>
      <c r="K114" s="123"/>
      <c r="L114" s="116">
        <f t="shared" si="5"/>
        <v>0</v>
      </c>
      <c r="M114" s="116">
        <f t="shared" si="20"/>
        <v>0</v>
      </c>
      <c r="N114" s="116">
        <f t="shared" si="2"/>
        <v>0</v>
      </c>
      <c r="O114" s="116">
        <f t="shared" si="3"/>
        <v>0</v>
      </c>
      <c r="P114" s="118"/>
      <c r="R114" s="59"/>
      <c r="S114" s="61"/>
    </row>
    <row r="115" spans="1:19" ht="24.75" hidden="1" customHeight="1">
      <c r="A115" s="378">
        <v>25020200</v>
      </c>
      <c r="B115" s="379" t="s">
        <v>233</v>
      </c>
      <c r="C115" s="122"/>
      <c r="D115" s="122"/>
      <c r="E115" s="122"/>
      <c r="F115" s="121"/>
      <c r="G115" s="122"/>
      <c r="H115" s="122"/>
      <c r="I115" s="122"/>
      <c r="J115" s="126"/>
      <c r="K115" s="123"/>
      <c r="L115" s="116">
        <f t="shared" si="5"/>
        <v>0</v>
      </c>
      <c r="M115" s="116">
        <f t="shared" si="20"/>
        <v>0</v>
      </c>
      <c r="N115" s="116">
        <f t="shared" si="2"/>
        <v>0</v>
      </c>
      <c r="O115" s="116">
        <f t="shared" si="3"/>
        <v>0</v>
      </c>
      <c r="P115" s="118"/>
      <c r="R115" s="59"/>
      <c r="S115" s="61"/>
    </row>
    <row r="116" spans="1:19" ht="20.25" hidden="1" customHeight="1">
      <c r="A116" s="380">
        <v>30000000</v>
      </c>
      <c r="B116" s="382" t="s">
        <v>350</v>
      </c>
      <c r="C116" s="116">
        <f>C117</f>
        <v>0</v>
      </c>
      <c r="D116" s="116">
        <f>D117</f>
        <v>0</v>
      </c>
      <c r="E116" s="116">
        <f>E117</f>
        <v>0</v>
      </c>
      <c r="F116" s="116"/>
      <c r="G116" s="116">
        <f>G117+G119</f>
        <v>0</v>
      </c>
      <c r="H116" s="116">
        <f>H117+H119</f>
        <v>0</v>
      </c>
      <c r="I116" s="116">
        <f>I117+I119</f>
        <v>0</v>
      </c>
      <c r="J116" s="116">
        <f>J117+J119</f>
        <v>0</v>
      </c>
      <c r="K116" s="123"/>
      <c r="L116" s="116">
        <f t="shared" si="5"/>
        <v>0</v>
      </c>
      <c r="M116" s="116">
        <f t="shared" si="20"/>
        <v>0</v>
      </c>
      <c r="N116" s="116">
        <f t="shared" si="2"/>
        <v>0</v>
      </c>
      <c r="O116" s="116">
        <f t="shared" si="3"/>
        <v>0</v>
      </c>
      <c r="P116" s="118" t="e">
        <f t="shared" si="4"/>
        <v>#DIV/0!</v>
      </c>
    </row>
    <row r="117" spans="1:19" ht="25.5" hidden="1" customHeight="1">
      <c r="A117" s="378">
        <v>31000000</v>
      </c>
      <c r="B117" s="383" t="s">
        <v>35</v>
      </c>
      <c r="C117" s="122"/>
      <c r="D117" s="122"/>
      <c r="E117" s="122"/>
      <c r="F117" s="121"/>
      <c r="G117" s="122"/>
      <c r="H117" s="122"/>
      <c r="I117" s="122"/>
      <c r="J117" s="122"/>
      <c r="K117" s="123"/>
      <c r="L117" s="116">
        <f>C117+G117</f>
        <v>0</v>
      </c>
      <c r="M117" s="116">
        <f t="shared" ref="M117:M157" si="27">D117+H117</f>
        <v>0</v>
      </c>
      <c r="N117" s="116">
        <f t="shared" ref="N117:N157" si="28">D117+I117</f>
        <v>0</v>
      </c>
      <c r="O117" s="116">
        <f t="shared" ref="O117:O157" si="29">E117+J117</f>
        <v>0</v>
      </c>
      <c r="P117" s="118" t="e">
        <f t="shared" ref="P117:P157" si="30">O117/N117*100</f>
        <v>#DIV/0!</v>
      </c>
    </row>
    <row r="118" spans="1:19" ht="42.75" hidden="1" customHeight="1">
      <c r="A118" s="378">
        <v>31030000</v>
      </c>
      <c r="B118" s="383" t="s">
        <v>34</v>
      </c>
      <c r="C118" s="122"/>
      <c r="D118" s="122"/>
      <c r="E118" s="122"/>
      <c r="F118" s="121"/>
      <c r="G118" s="122">
        <v>0</v>
      </c>
      <c r="H118" s="122"/>
      <c r="I118" s="122"/>
      <c r="J118" s="122"/>
      <c r="K118" s="123"/>
      <c r="L118" s="116">
        <f>C118+G118</f>
        <v>0</v>
      </c>
      <c r="M118" s="116">
        <f t="shared" si="27"/>
        <v>0</v>
      </c>
      <c r="N118" s="116">
        <f t="shared" si="28"/>
        <v>0</v>
      </c>
      <c r="O118" s="116">
        <f t="shared" si="29"/>
        <v>0</v>
      </c>
      <c r="P118" s="118" t="e">
        <f t="shared" si="30"/>
        <v>#DIV/0!</v>
      </c>
    </row>
    <row r="119" spans="1:19" ht="24.75" hidden="1" customHeight="1">
      <c r="A119" s="378">
        <v>33010000</v>
      </c>
      <c r="B119" s="384" t="s">
        <v>276</v>
      </c>
      <c r="C119" s="122"/>
      <c r="D119" s="122"/>
      <c r="E119" s="122"/>
      <c r="F119" s="121"/>
      <c r="G119" s="122">
        <v>0</v>
      </c>
      <c r="H119" s="122"/>
      <c r="I119" s="122"/>
      <c r="J119" s="122"/>
      <c r="K119" s="123"/>
      <c r="L119" s="116">
        <f>C119+G119</f>
        <v>0</v>
      </c>
      <c r="M119" s="116">
        <f t="shared" si="27"/>
        <v>0</v>
      </c>
      <c r="N119" s="116">
        <f t="shared" si="28"/>
        <v>0</v>
      </c>
      <c r="O119" s="116">
        <f t="shared" si="29"/>
        <v>0</v>
      </c>
      <c r="P119" s="118"/>
    </row>
    <row r="120" spans="1:19" ht="24" hidden="1" customHeight="1">
      <c r="A120" s="378">
        <v>33010400</v>
      </c>
      <c r="B120" s="384" t="s">
        <v>285</v>
      </c>
      <c r="C120" s="122"/>
      <c r="D120" s="122"/>
      <c r="E120" s="122"/>
      <c r="F120" s="121"/>
      <c r="G120" s="122"/>
      <c r="H120" s="122"/>
      <c r="I120" s="122"/>
      <c r="J120" s="122"/>
      <c r="K120" s="123"/>
      <c r="L120" s="116"/>
      <c r="M120" s="116"/>
      <c r="N120" s="116">
        <f t="shared" si="28"/>
        <v>0</v>
      </c>
      <c r="O120" s="116">
        <f t="shared" si="29"/>
        <v>0</v>
      </c>
      <c r="P120" s="118"/>
    </row>
    <row r="121" spans="1:19" ht="21" customHeight="1">
      <c r="A121" s="378"/>
      <c r="B121" s="382" t="s">
        <v>351</v>
      </c>
      <c r="C121" s="116">
        <f>C85+C31</f>
        <v>1949630</v>
      </c>
      <c r="D121" s="116">
        <f>D85+D31</f>
        <v>1949630</v>
      </c>
      <c r="E121" s="116">
        <f>E85+E31</f>
        <v>1730889.29</v>
      </c>
      <c r="F121" s="117">
        <f>E121/D121*100</f>
        <v>88.78039884490903</v>
      </c>
      <c r="G121" s="116">
        <f>G31+G85+G116</f>
        <v>50000</v>
      </c>
      <c r="H121" s="116">
        <f>H107</f>
        <v>50000</v>
      </c>
      <c r="I121" s="116">
        <f>I31+I85+I116</f>
        <v>50000</v>
      </c>
      <c r="J121" s="116">
        <f>J107+J89+J106+J65</f>
        <v>74000.850000000006</v>
      </c>
      <c r="K121" s="123">
        <f>J121/I121*100</f>
        <v>148.00170000000003</v>
      </c>
      <c r="L121" s="116">
        <f>C121+G121</f>
        <v>1999630</v>
      </c>
      <c r="M121" s="116">
        <f>D121+H121</f>
        <v>1999630</v>
      </c>
      <c r="N121" s="116">
        <f>D121+I121</f>
        <v>1999630</v>
      </c>
      <c r="O121" s="116">
        <f>E121+J121</f>
        <v>1804890.1400000001</v>
      </c>
      <c r="P121" s="118">
        <f t="shared" si="30"/>
        <v>90.261205322984765</v>
      </c>
      <c r="R121" s="60"/>
    </row>
    <row r="122" spans="1:19" ht="17.25" hidden="1" customHeight="1">
      <c r="A122" s="380">
        <v>40000000</v>
      </c>
      <c r="B122" s="382" t="s">
        <v>352</v>
      </c>
      <c r="C122" s="116">
        <f>C123</f>
        <v>0</v>
      </c>
      <c r="D122" s="116">
        <f>D123</f>
        <v>0</v>
      </c>
      <c r="E122" s="116">
        <f>E123</f>
        <v>0</v>
      </c>
      <c r="F122" s="117" t="e">
        <f>E122/D122*100</f>
        <v>#DIV/0!</v>
      </c>
      <c r="G122" s="116">
        <f>G123</f>
        <v>0</v>
      </c>
      <c r="H122" s="116">
        <f>H123</f>
        <v>0</v>
      </c>
      <c r="I122" s="116">
        <f>I123</f>
        <v>0</v>
      </c>
      <c r="J122" s="116">
        <f>J123</f>
        <v>0</v>
      </c>
      <c r="K122" s="123" t="e">
        <f>J122/I122*100</f>
        <v>#DIV/0!</v>
      </c>
      <c r="L122" s="116">
        <f>C122+G122</f>
        <v>0</v>
      </c>
      <c r="M122" s="116">
        <f t="shared" si="27"/>
        <v>0</v>
      </c>
      <c r="N122" s="116">
        <f t="shared" si="28"/>
        <v>0</v>
      </c>
      <c r="O122" s="116">
        <f t="shared" si="29"/>
        <v>0</v>
      </c>
      <c r="P122" s="118" t="e">
        <f t="shared" si="30"/>
        <v>#DIV/0!</v>
      </c>
    </row>
    <row r="123" spans="1:19" ht="19.2" hidden="1" customHeight="1">
      <c r="A123" s="380">
        <v>41000000</v>
      </c>
      <c r="B123" s="382" t="s">
        <v>9</v>
      </c>
      <c r="C123" s="116"/>
      <c r="D123" s="116"/>
      <c r="E123" s="116"/>
      <c r="F123" s="117" t="e">
        <f>E123/D123*100</f>
        <v>#DIV/0!</v>
      </c>
      <c r="G123" s="116">
        <f>G126+G131+G136+G124</f>
        <v>0</v>
      </c>
      <c r="H123" s="116">
        <f>H126+H131+H136+H124</f>
        <v>0</v>
      </c>
      <c r="I123" s="116">
        <f>I126+I131+I136+I124</f>
        <v>0</v>
      </c>
      <c r="J123" s="116">
        <f>J126+J131+J136+J124</f>
        <v>0</v>
      </c>
      <c r="K123" s="123" t="e">
        <f>J123/I123*100</f>
        <v>#DIV/0!</v>
      </c>
      <c r="L123" s="116">
        <f>C123+G123</f>
        <v>0</v>
      </c>
      <c r="M123" s="116">
        <f t="shared" si="27"/>
        <v>0</v>
      </c>
      <c r="N123" s="116">
        <f t="shared" si="28"/>
        <v>0</v>
      </c>
      <c r="O123" s="116">
        <f t="shared" si="29"/>
        <v>0</v>
      </c>
      <c r="P123" s="118" t="e">
        <f t="shared" si="30"/>
        <v>#DIV/0!</v>
      </c>
    </row>
    <row r="124" spans="1:19" ht="29.25" hidden="1" customHeight="1">
      <c r="A124" s="380">
        <v>41020000</v>
      </c>
      <c r="B124" s="382" t="s">
        <v>61</v>
      </c>
      <c r="C124" s="116"/>
      <c r="D124" s="116"/>
      <c r="E124" s="116"/>
      <c r="F124" s="117"/>
      <c r="G124" s="116"/>
      <c r="H124" s="116"/>
      <c r="I124" s="116"/>
      <c r="J124" s="116"/>
      <c r="K124" s="123"/>
      <c r="L124" s="116"/>
      <c r="M124" s="116"/>
      <c r="N124" s="116"/>
      <c r="O124" s="116"/>
      <c r="P124" s="118"/>
    </row>
    <row r="125" spans="1:19" ht="17.25" hidden="1" customHeight="1">
      <c r="A125" s="380">
        <v>41020100</v>
      </c>
      <c r="B125" s="382" t="s">
        <v>62</v>
      </c>
      <c r="C125" s="116"/>
      <c r="D125" s="116"/>
      <c r="E125" s="116"/>
      <c r="F125" s="117"/>
      <c r="G125" s="116"/>
      <c r="H125" s="116"/>
      <c r="I125" s="116"/>
      <c r="J125" s="116"/>
      <c r="K125" s="123"/>
      <c r="L125" s="116"/>
      <c r="M125" s="116"/>
      <c r="N125" s="116"/>
      <c r="O125" s="116"/>
      <c r="P125" s="118"/>
    </row>
    <row r="126" spans="1:19" ht="27" hidden="1" customHeight="1">
      <c r="A126" s="385">
        <v>41030000</v>
      </c>
      <c r="B126" s="386" t="s">
        <v>10</v>
      </c>
      <c r="C126" s="116"/>
      <c r="D126" s="116"/>
      <c r="E126" s="116"/>
      <c r="F126" s="116" t="e">
        <f>F128+F129</f>
        <v>#DIV/0!</v>
      </c>
      <c r="G126" s="116">
        <f>G128+G129</f>
        <v>0</v>
      </c>
      <c r="H126" s="116">
        <f>H128+H129</f>
        <v>0</v>
      </c>
      <c r="I126" s="116">
        <f>I128+I129</f>
        <v>0</v>
      </c>
      <c r="J126" s="116">
        <f>J128+J129</f>
        <v>0</v>
      </c>
      <c r="K126" s="123"/>
      <c r="L126" s="116"/>
      <c r="M126" s="116">
        <f t="shared" si="27"/>
        <v>0</v>
      </c>
      <c r="N126" s="116">
        <f t="shared" si="28"/>
        <v>0</v>
      </c>
      <c r="O126" s="116">
        <f t="shared" si="29"/>
        <v>0</v>
      </c>
      <c r="P126" s="118" t="e">
        <f t="shared" si="30"/>
        <v>#DIV/0!</v>
      </c>
    </row>
    <row r="127" spans="1:19" ht="67.5" hidden="1" customHeight="1">
      <c r="A127" s="387">
        <v>41030400</v>
      </c>
      <c r="B127" s="388" t="s">
        <v>43</v>
      </c>
      <c r="C127" s="116"/>
      <c r="D127" s="122"/>
      <c r="E127" s="122"/>
      <c r="F127" s="121" t="e">
        <f t="shared" ref="F127:F136" si="31">E127/D127*100</f>
        <v>#DIV/0!</v>
      </c>
      <c r="G127" s="116"/>
      <c r="H127" s="116"/>
      <c r="I127" s="116"/>
      <c r="J127" s="116"/>
      <c r="K127" s="123"/>
      <c r="L127" s="116"/>
      <c r="M127" s="116">
        <f t="shared" si="27"/>
        <v>0</v>
      </c>
      <c r="N127" s="116">
        <f t="shared" si="28"/>
        <v>0</v>
      </c>
      <c r="O127" s="116">
        <f t="shared" si="29"/>
        <v>0</v>
      </c>
      <c r="P127" s="118" t="e">
        <f t="shared" si="30"/>
        <v>#DIV/0!</v>
      </c>
    </row>
    <row r="128" spans="1:19" ht="26.25" hidden="1" customHeight="1">
      <c r="A128" s="389">
        <v>41033900</v>
      </c>
      <c r="B128" s="390" t="s">
        <v>293</v>
      </c>
      <c r="C128" s="122"/>
      <c r="D128" s="122"/>
      <c r="E128" s="122"/>
      <c r="F128" s="117" t="e">
        <f t="shared" si="31"/>
        <v>#DIV/0!</v>
      </c>
      <c r="G128" s="116"/>
      <c r="H128" s="116"/>
      <c r="I128" s="116"/>
      <c r="J128" s="116"/>
      <c r="K128" s="123"/>
      <c r="L128" s="116"/>
      <c r="M128" s="116">
        <f t="shared" si="27"/>
        <v>0</v>
      </c>
      <c r="N128" s="116">
        <f t="shared" si="28"/>
        <v>0</v>
      </c>
      <c r="O128" s="116">
        <f t="shared" si="29"/>
        <v>0</v>
      </c>
      <c r="P128" s="118" t="e">
        <f t="shared" si="30"/>
        <v>#DIV/0!</v>
      </c>
    </row>
    <row r="129" spans="1:19" ht="30.75" hidden="1" customHeight="1">
      <c r="A129" s="389">
        <v>41034200</v>
      </c>
      <c r="B129" s="390" t="s">
        <v>294</v>
      </c>
      <c r="C129" s="122"/>
      <c r="D129" s="122"/>
      <c r="E129" s="122"/>
      <c r="F129" s="117" t="e">
        <f t="shared" si="31"/>
        <v>#DIV/0!</v>
      </c>
      <c r="G129" s="116"/>
      <c r="H129" s="116"/>
      <c r="I129" s="116"/>
      <c r="J129" s="116"/>
      <c r="K129" s="123"/>
      <c r="L129" s="116"/>
      <c r="M129" s="116">
        <f t="shared" si="27"/>
        <v>0</v>
      </c>
      <c r="N129" s="116">
        <f t="shared" si="28"/>
        <v>0</v>
      </c>
      <c r="O129" s="116">
        <f t="shared" si="29"/>
        <v>0</v>
      </c>
      <c r="P129" s="118" t="e">
        <f t="shared" si="30"/>
        <v>#DIV/0!</v>
      </c>
    </row>
    <row r="130" spans="1:19" ht="45" hidden="1" customHeight="1">
      <c r="A130" s="389">
        <v>41034500</v>
      </c>
      <c r="B130" s="391" t="s">
        <v>302</v>
      </c>
      <c r="C130" s="122"/>
      <c r="D130" s="122"/>
      <c r="E130" s="122"/>
      <c r="F130" s="117" t="e">
        <f t="shared" si="31"/>
        <v>#DIV/0!</v>
      </c>
      <c r="G130" s="116"/>
      <c r="H130" s="116"/>
      <c r="I130" s="116"/>
      <c r="J130" s="116"/>
      <c r="K130" s="123"/>
      <c r="L130" s="116"/>
      <c r="M130" s="116">
        <f t="shared" si="27"/>
        <v>0</v>
      </c>
      <c r="N130" s="116">
        <f t="shared" si="28"/>
        <v>0</v>
      </c>
      <c r="O130" s="116">
        <f t="shared" si="29"/>
        <v>0</v>
      </c>
      <c r="P130" s="118" t="e">
        <f t="shared" si="30"/>
        <v>#DIV/0!</v>
      </c>
    </row>
    <row r="131" spans="1:19" ht="30.75" hidden="1" customHeight="1">
      <c r="A131" s="385">
        <v>41000000</v>
      </c>
      <c r="B131" s="386" t="s">
        <v>9</v>
      </c>
      <c r="C131" s="116"/>
      <c r="D131" s="116"/>
      <c r="E131" s="116"/>
      <c r="F131" s="117" t="e">
        <f t="shared" si="31"/>
        <v>#DIV/0!</v>
      </c>
      <c r="G131" s="116">
        <f>G134+G135+G133</f>
        <v>0</v>
      </c>
      <c r="H131" s="116">
        <f>H134+H135+H133</f>
        <v>0</v>
      </c>
      <c r="I131" s="116">
        <f>I134+I135+I133</f>
        <v>0</v>
      </c>
      <c r="J131" s="116">
        <f>J134+J135+J133</f>
        <v>0</v>
      </c>
      <c r="K131" s="123"/>
      <c r="L131" s="116">
        <f>C131+G131</f>
        <v>0</v>
      </c>
      <c r="M131" s="116">
        <f t="shared" si="27"/>
        <v>0</v>
      </c>
      <c r="N131" s="116">
        <f t="shared" si="28"/>
        <v>0</v>
      </c>
      <c r="O131" s="116">
        <f t="shared" si="29"/>
        <v>0</v>
      </c>
      <c r="P131" s="118" t="e">
        <f t="shared" si="30"/>
        <v>#DIV/0!</v>
      </c>
    </row>
    <row r="132" spans="1:19" ht="30.75" hidden="1" customHeight="1">
      <c r="A132" s="387">
        <v>41040000</v>
      </c>
      <c r="B132" s="388" t="s">
        <v>11</v>
      </c>
      <c r="C132" s="116"/>
      <c r="D132" s="122"/>
      <c r="E132" s="122"/>
      <c r="F132" s="121" t="e">
        <f t="shared" si="31"/>
        <v>#DIV/0!</v>
      </c>
      <c r="G132" s="116"/>
      <c r="H132" s="116"/>
      <c r="I132" s="116"/>
      <c r="J132" s="116"/>
      <c r="K132" s="123"/>
      <c r="L132" s="116">
        <f>C132+G132</f>
        <v>0</v>
      </c>
      <c r="M132" s="116">
        <f>M133</f>
        <v>0</v>
      </c>
      <c r="N132" s="116">
        <f>N133</f>
        <v>0</v>
      </c>
      <c r="O132" s="116">
        <f>O133</f>
        <v>0</v>
      </c>
      <c r="P132" s="118" t="e">
        <f t="shared" si="30"/>
        <v>#DIV/0!</v>
      </c>
    </row>
    <row r="133" spans="1:19" ht="25.5" hidden="1" customHeight="1">
      <c r="A133" s="389">
        <v>41040400</v>
      </c>
      <c r="B133" s="396" t="s">
        <v>383</v>
      </c>
      <c r="C133" s="116"/>
      <c r="D133" s="122"/>
      <c r="E133" s="122"/>
      <c r="F133" s="121" t="e">
        <f t="shared" si="31"/>
        <v>#DIV/0!</v>
      </c>
      <c r="G133" s="116"/>
      <c r="H133" s="116"/>
      <c r="I133" s="116"/>
      <c r="J133" s="116"/>
      <c r="K133" s="123"/>
      <c r="L133" s="116">
        <f>C133+G133</f>
        <v>0</v>
      </c>
      <c r="M133" s="116">
        <f t="shared" si="27"/>
        <v>0</v>
      </c>
      <c r="N133" s="116">
        <f t="shared" si="28"/>
        <v>0</v>
      </c>
      <c r="O133" s="116">
        <f t="shared" si="29"/>
        <v>0</v>
      </c>
      <c r="P133" s="118" t="e">
        <f t="shared" si="30"/>
        <v>#DIV/0!</v>
      </c>
    </row>
    <row r="134" spans="1:19" ht="71.25" hidden="1" customHeight="1">
      <c r="A134" s="389">
        <v>41040200</v>
      </c>
      <c r="B134" s="390" t="s">
        <v>12</v>
      </c>
      <c r="C134" s="122"/>
      <c r="D134" s="122"/>
      <c r="E134" s="122"/>
      <c r="F134" s="117" t="e">
        <f t="shared" si="31"/>
        <v>#DIV/0!</v>
      </c>
      <c r="G134" s="116"/>
      <c r="H134" s="116"/>
      <c r="I134" s="116"/>
      <c r="J134" s="116"/>
      <c r="K134" s="123"/>
      <c r="L134" s="116"/>
      <c r="M134" s="116">
        <f t="shared" si="27"/>
        <v>0</v>
      </c>
      <c r="N134" s="116">
        <f t="shared" si="28"/>
        <v>0</v>
      </c>
      <c r="O134" s="116">
        <f t="shared" si="29"/>
        <v>0</v>
      </c>
      <c r="P134" s="118" t="e">
        <f t="shared" si="30"/>
        <v>#DIV/0!</v>
      </c>
    </row>
    <row r="135" spans="1:19" ht="24.75" hidden="1" customHeight="1">
      <c r="A135" s="389">
        <v>41040100</v>
      </c>
      <c r="B135" s="390" t="s">
        <v>383</v>
      </c>
      <c r="C135" s="122"/>
      <c r="D135" s="122"/>
      <c r="E135" s="122"/>
      <c r="F135" s="121" t="e">
        <f t="shared" si="31"/>
        <v>#DIV/0!</v>
      </c>
      <c r="G135" s="116"/>
      <c r="H135" s="116"/>
      <c r="I135" s="116"/>
      <c r="J135" s="116"/>
      <c r="K135" s="123"/>
      <c r="L135" s="116">
        <f>C135+G135</f>
        <v>0</v>
      </c>
      <c r="M135" s="116">
        <f t="shared" si="27"/>
        <v>0</v>
      </c>
      <c r="N135" s="116">
        <f t="shared" si="28"/>
        <v>0</v>
      </c>
      <c r="O135" s="116">
        <f t="shared" si="29"/>
        <v>0</v>
      </c>
      <c r="P135" s="118" t="e">
        <f t="shared" si="30"/>
        <v>#DIV/0!</v>
      </c>
      <c r="Q135" s="58"/>
      <c r="R135" s="58"/>
      <c r="S135" s="59"/>
    </row>
    <row r="136" spans="1:19" ht="27.75" hidden="1" customHeight="1">
      <c r="A136" s="385">
        <v>41050000</v>
      </c>
      <c r="B136" s="386" t="s">
        <v>13</v>
      </c>
      <c r="C136" s="116"/>
      <c r="D136" s="116"/>
      <c r="E136" s="116"/>
      <c r="F136" s="121" t="e">
        <f t="shared" si="31"/>
        <v>#DIV/0!</v>
      </c>
      <c r="G136" s="116"/>
      <c r="H136" s="116"/>
      <c r="I136" s="116"/>
      <c r="J136" s="116"/>
      <c r="K136" s="123" t="e">
        <f>J136/I136*100</f>
        <v>#DIV/0!</v>
      </c>
      <c r="L136" s="116">
        <f>C136+G136</f>
        <v>0</v>
      </c>
      <c r="M136" s="116">
        <f>D136+H136</f>
        <v>0</v>
      </c>
      <c r="N136" s="116">
        <f>D136+I136</f>
        <v>0</v>
      </c>
      <c r="O136" s="116">
        <f t="shared" si="29"/>
        <v>0</v>
      </c>
      <c r="P136" s="118" t="e">
        <f t="shared" si="30"/>
        <v>#DIV/0!</v>
      </c>
      <c r="Q136" s="38"/>
      <c r="R136" s="58"/>
      <c r="S136" s="59"/>
    </row>
    <row r="137" spans="1:19" ht="117.75" hidden="1" customHeight="1">
      <c r="A137" s="389">
        <v>41050100</v>
      </c>
      <c r="B137" s="390" t="s">
        <v>142</v>
      </c>
      <c r="C137" s="122"/>
      <c r="D137" s="122"/>
      <c r="E137" s="122"/>
      <c r="F137" s="121"/>
      <c r="G137" s="122"/>
      <c r="H137" s="122"/>
      <c r="I137" s="122"/>
      <c r="J137" s="122"/>
      <c r="K137" s="123"/>
      <c r="L137" s="116"/>
      <c r="M137" s="116">
        <f t="shared" si="27"/>
        <v>0</v>
      </c>
      <c r="N137" s="116">
        <f t="shared" si="28"/>
        <v>0</v>
      </c>
      <c r="O137" s="116">
        <f t="shared" si="29"/>
        <v>0</v>
      </c>
      <c r="P137" s="118" t="e">
        <f t="shared" si="30"/>
        <v>#DIV/0!</v>
      </c>
      <c r="Q137" s="38"/>
      <c r="R137" s="58"/>
      <c r="S137" s="59"/>
    </row>
    <row r="138" spans="1:19" ht="66" hidden="1" customHeight="1">
      <c r="A138" s="389">
        <v>41050200</v>
      </c>
      <c r="B138" s="390" t="s">
        <v>14</v>
      </c>
      <c r="C138" s="122"/>
      <c r="D138" s="122"/>
      <c r="E138" s="122"/>
      <c r="F138" s="121"/>
      <c r="G138" s="122"/>
      <c r="H138" s="122"/>
      <c r="I138" s="122"/>
      <c r="J138" s="122"/>
      <c r="K138" s="123"/>
      <c r="L138" s="116"/>
      <c r="M138" s="116">
        <f t="shared" si="27"/>
        <v>0</v>
      </c>
      <c r="N138" s="116">
        <f t="shared" si="28"/>
        <v>0</v>
      </c>
      <c r="O138" s="116">
        <f t="shared" si="29"/>
        <v>0</v>
      </c>
      <c r="P138" s="118" t="e">
        <f t="shared" si="30"/>
        <v>#DIV/0!</v>
      </c>
      <c r="Q138" s="38"/>
      <c r="R138" s="58"/>
      <c r="S138" s="59"/>
    </row>
    <row r="139" spans="1:19" ht="207" hidden="1">
      <c r="A139" s="389">
        <v>41050300</v>
      </c>
      <c r="B139" s="390" t="s">
        <v>143</v>
      </c>
      <c r="C139" s="122"/>
      <c r="D139" s="122"/>
      <c r="E139" s="122"/>
      <c r="F139" s="121"/>
      <c r="G139" s="122"/>
      <c r="H139" s="122"/>
      <c r="I139" s="122"/>
      <c r="J139" s="124"/>
      <c r="K139" s="123"/>
      <c r="L139" s="116"/>
      <c r="M139" s="116">
        <f t="shared" si="27"/>
        <v>0</v>
      </c>
      <c r="N139" s="116">
        <f t="shared" si="28"/>
        <v>0</v>
      </c>
      <c r="O139" s="116">
        <f t="shared" si="29"/>
        <v>0</v>
      </c>
      <c r="P139" s="118" t="e">
        <f t="shared" si="30"/>
        <v>#DIV/0!</v>
      </c>
      <c r="Q139" s="38"/>
      <c r="R139" s="61"/>
      <c r="S139" s="59"/>
    </row>
    <row r="140" spans="1:19" ht="156" hidden="1" customHeight="1">
      <c r="A140" s="389">
        <v>41050700</v>
      </c>
      <c r="B140" s="390" t="s">
        <v>144</v>
      </c>
      <c r="C140" s="122"/>
      <c r="D140" s="122"/>
      <c r="E140" s="122"/>
      <c r="F140" s="121"/>
      <c r="G140" s="122"/>
      <c r="H140" s="122"/>
      <c r="I140" s="122"/>
      <c r="J140" s="124"/>
      <c r="K140" s="123"/>
      <c r="L140" s="116"/>
      <c r="M140" s="116">
        <f t="shared" si="27"/>
        <v>0</v>
      </c>
      <c r="N140" s="116">
        <f t="shared" si="28"/>
        <v>0</v>
      </c>
      <c r="O140" s="116">
        <f t="shared" si="29"/>
        <v>0</v>
      </c>
      <c r="P140" s="118" t="e">
        <f t="shared" si="30"/>
        <v>#DIV/0!</v>
      </c>
      <c r="Q140" s="38"/>
      <c r="R140" s="61"/>
      <c r="S140" s="59"/>
    </row>
    <row r="141" spans="1:19" ht="156" hidden="1" customHeight="1">
      <c r="A141" s="389">
        <v>41050900</v>
      </c>
      <c r="B141" s="392" t="s">
        <v>44</v>
      </c>
      <c r="C141" s="122"/>
      <c r="D141" s="122"/>
      <c r="E141" s="122"/>
      <c r="F141" s="121"/>
      <c r="G141" s="122"/>
      <c r="H141" s="122"/>
      <c r="I141" s="122"/>
      <c r="J141" s="124"/>
      <c r="K141" s="123"/>
      <c r="L141" s="116"/>
      <c r="M141" s="116">
        <f t="shared" si="27"/>
        <v>0</v>
      </c>
      <c r="N141" s="116">
        <f t="shared" si="28"/>
        <v>0</v>
      </c>
      <c r="O141" s="116">
        <f t="shared" si="29"/>
        <v>0</v>
      </c>
      <c r="P141" s="118" t="e">
        <f t="shared" si="30"/>
        <v>#DIV/0!</v>
      </c>
      <c r="Q141" s="38"/>
      <c r="R141" s="61"/>
      <c r="S141" s="59"/>
    </row>
    <row r="142" spans="1:19" ht="48.75" hidden="1" customHeight="1">
      <c r="A142" s="389">
        <v>41051000</v>
      </c>
      <c r="B142" s="390" t="s">
        <v>384</v>
      </c>
      <c r="C142" s="122"/>
      <c r="D142" s="122"/>
      <c r="E142" s="122"/>
      <c r="F142" s="121"/>
      <c r="G142" s="122"/>
      <c r="H142" s="122"/>
      <c r="I142" s="122"/>
      <c r="J142" s="124"/>
      <c r="K142" s="123"/>
      <c r="L142" s="116"/>
      <c r="M142" s="116">
        <f t="shared" si="27"/>
        <v>0</v>
      </c>
      <c r="N142" s="116">
        <f t="shared" si="28"/>
        <v>0</v>
      </c>
      <c r="O142" s="116">
        <f t="shared" si="29"/>
        <v>0</v>
      </c>
      <c r="P142" s="118" t="e">
        <f t="shared" si="30"/>
        <v>#DIV/0!</v>
      </c>
      <c r="Q142" s="38"/>
      <c r="R142" s="61"/>
      <c r="S142" s="59"/>
    </row>
    <row r="143" spans="1:19" ht="46.5" hidden="1" customHeight="1">
      <c r="A143" s="389">
        <v>41051100</v>
      </c>
      <c r="B143" s="390" t="s">
        <v>45</v>
      </c>
      <c r="C143" s="122"/>
      <c r="D143" s="122"/>
      <c r="E143" s="122"/>
      <c r="F143" s="121"/>
      <c r="G143" s="122"/>
      <c r="H143" s="122"/>
      <c r="I143" s="122"/>
      <c r="J143" s="124"/>
      <c r="K143" s="123"/>
      <c r="L143" s="116"/>
      <c r="M143" s="116">
        <f t="shared" si="27"/>
        <v>0</v>
      </c>
      <c r="N143" s="116">
        <f t="shared" si="28"/>
        <v>0</v>
      </c>
      <c r="O143" s="116">
        <f t="shared" si="29"/>
        <v>0</v>
      </c>
      <c r="P143" s="118" t="e">
        <f t="shared" si="30"/>
        <v>#DIV/0!</v>
      </c>
      <c r="Q143" s="38"/>
      <c r="R143" s="61"/>
      <c r="S143" s="59"/>
    </row>
    <row r="144" spans="1:19" ht="58.5" hidden="1" customHeight="1">
      <c r="A144" s="389">
        <v>41051200</v>
      </c>
      <c r="B144" s="390" t="s">
        <v>15</v>
      </c>
      <c r="C144" s="122"/>
      <c r="D144" s="122"/>
      <c r="E144" s="122"/>
      <c r="F144" s="121"/>
      <c r="G144" s="122"/>
      <c r="H144" s="122"/>
      <c r="I144" s="122"/>
      <c r="J144" s="122"/>
      <c r="K144" s="123"/>
      <c r="L144" s="116"/>
      <c r="M144" s="116">
        <f t="shared" si="27"/>
        <v>0</v>
      </c>
      <c r="N144" s="116">
        <f t="shared" si="28"/>
        <v>0</v>
      </c>
      <c r="O144" s="116">
        <f t="shared" si="29"/>
        <v>0</v>
      </c>
      <c r="P144" s="118" t="e">
        <f t="shared" si="30"/>
        <v>#DIV/0!</v>
      </c>
      <c r="Q144" s="38"/>
      <c r="R144" s="58"/>
      <c r="S144" s="59"/>
    </row>
    <row r="145" spans="1:19" ht="62.25" hidden="1" customHeight="1">
      <c r="A145" s="389">
        <v>41051400</v>
      </c>
      <c r="B145" s="393" t="s">
        <v>20</v>
      </c>
      <c r="C145" s="122"/>
      <c r="D145" s="122"/>
      <c r="E145" s="122"/>
      <c r="F145" s="121"/>
      <c r="G145" s="122"/>
      <c r="H145" s="122"/>
      <c r="I145" s="122"/>
      <c r="J145" s="122"/>
      <c r="K145" s="123"/>
      <c r="L145" s="116"/>
      <c r="M145" s="116">
        <f t="shared" si="27"/>
        <v>0</v>
      </c>
      <c r="N145" s="116">
        <f t="shared" si="28"/>
        <v>0</v>
      </c>
      <c r="O145" s="116">
        <f t="shared" si="29"/>
        <v>0</v>
      </c>
      <c r="P145" s="118" t="e">
        <f t="shared" si="30"/>
        <v>#DIV/0!</v>
      </c>
      <c r="Q145" s="38"/>
      <c r="R145" s="58"/>
      <c r="S145" s="59"/>
    </row>
    <row r="146" spans="1:19" ht="44.25" hidden="1" customHeight="1">
      <c r="A146" s="389">
        <v>41051500</v>
      </c>
      <c r="B146" s="390" t="s">
        <v>16</v>
      </c>
      <c r="C146" s="122"/>
      <c r="D146" s="122"/>
      <c r="E146" s="122"/>
      <c r="F146" s="121"/>
      <c r="G146" s="122"/>
      <c r="H146" s="122"/>
      <c r="I146" s="122"/>
      <c r="J146" s="122"/>
      <c r="K146" s="123"/>
      <c r="L146" s="116"/>
      <c r="M146" s="116">
        <f t="shared" si="27"/>
        <v>0</v>
      </c>
      <c r="N146" s="116">
        <f t="shared" si="28"/>
        <v>0</v>
      </c>
      <c r="O146" s="116">
        <f t="shared" si="29"/>
        <v>0</v>
      </c>
      <c r="P146" s="118" t="e">
        <f t="shared" si="30"/>
        <v>#DIV/0!</v>
      </c>
      <c r="Q146" s="35"/>
      <c r="R146" s="58"/>
      <c r="S146" s="59"/>
    </row>
    <row r="147" spans="1:19" ht="44.25" hidden="1" customHeight="1">
      <c r="A147" s="389">
        <v>41051600</v>
      </c>
      <c r="B147" s="390" t="s">
        <v>28</v>
      </c>
      <c r="C147" s="122"/>
      <c r="D147" s="122"/>
      <c r="E147" s="122"/>
      <c r="F147" s="121"/>
      <c r="G147" s="122"/>
      <c r="H147" s="122"/>
      <c r="I147" s="122"/>
      <c r="J147" s="122"/>
      <c r="K147" s="123"/>
      <c r="L147" s="116"/>
      <c r="M147" s="116">
        <f t="shared" si="27"/>
        <v>0</v>
      </c>
      <c r="N147" s="116">
        <f t="shared" si="28"/>
        <v>0</v>
      </c>
      <c r="O147" s="116">
        <f t="shared" si="29"/>
        <v>0</v>
      </c>
      <c r="P147" s="118" t="e">
        <f t="shared" si="30"/>
        <v>#DIV/0!</v>
      </c>
      <c r="Q147" s="35"/>
      <c r="R147" s="58"/>
      <c r="S147" s="59"/>
    </row>
    <row r="148" spans="1:19" ht="66.75" hidden="1" customHeight="1">
      <c r="A148" s="389">
        <v>41052000</v>
      </c>
      <c r="B148" s="390" t="s">
        <v>17</v>
      </c>
      <c r="C148" s="122"/>
      <c r="D148" s="122"/>
      <c r="E148" s="122"/>
      <c r="F148" s="121"/>
      <c r="G148" s="122"/>
      <c r="H148" s="122"/>
      <c r="I148" s="122"/>
      <c r="J148" s="122"/>
      <c r="K148" s="123"/>
      <c r="L148" s="116"/>
      <c r="M148" s="116">
        <f t="shared" si="27"/>
        <v>0</v>
      </c>
      <c r="N148" s="116">
        <f t="shared" si="28"/>
        <v>0</v>
      </c>
      <c r="O148" s="116">
        <f t="shared" si="29"/>
        <v>0</v>
      </c>
      <c r="P148" s="118" t="e">
        <f t="shared" si="30"/>
        <v>#DIV/0!</v>
      </c>
      <c r="R148" s="58"/>
      <c r="S148" s="59"/>
    </row>
    <row r="149" spans="1:19" ht="91.5" hidden="1" customHeight="1">
      <c r="A149" s="389">
        <v>41052200</v>
      </c>
      <c r="B149" s="395" t="s">
        <v>33</v>
      </c>
      <c r="C149" s="122"/>
      <c r="D149" s="122"/>
      <c r="E149" s="122"/>
      <c r="F149" s="121"/>
      <c r="G149" s="122"/>
      <c r="H149" s="122"/>
      <c r="I149" s="122"/>
      <c r="J149" s="122"/>
      <c r="K149" s="123"/>
      <c r="L149" s="116"/>
      <c r="M149" s="116">
        <f t="shared" si="27"/>
        <v>0</v>
      </c>
      <c r="N149" s="116">
        <f t="shared" si="28"/>
        <v>0</v>
      </c>
      <c r="O149" s="116">
        <f t="shared" si="29"/>
        <v>0</v>
      </c>
      <c r="P149" s="118" t="e">
        <f t="shared" si="30"/>
        <v>#DIV/0!</v>
      </c>
      <c r="R149" s="58"/>
      <c r="S149" s="59"/>
    </row>
    <row r="150" spans="1:19" ht="98.25" hidden="1" customHeight="1">
      <c r="A150" s="389">
        <v>41052600</v>
      </c>
      <c r="B150" s="390" t="s">
        <v>18</v>
      </c>
      <c r="C150" s="122"/>
      <c r="D150" s="122"/>
      <c r="E150" s="122"/>
      <c r="F150" s="121"/>
      <c r="G150" s="122"/>
      <c r="H150" s="122"/>
      <c r="I150" s="122"/>
      <c r="J150" s="122"/>
      <c r="K150" s="121"/>
      <c r="L150" s="116">
        <f>C150+G150</f>
        <v>0</v>
      </c>
      <c r="M150" s="116">
        <f t="shared" si="27"/>
        <v>0</v>
      </c>
      <c r="N150" s="116">
        <f t="shared" si="28"/>
        <v>0</v>
      </c>
      <c r="O150" s="116">
        <f t="shared" si="29"/>
        <v>0</v>
      </c>
      <c r="P150" s="118" t="e">
        <f t="shared" si="30"/>
        <v>#DIV/0!</v>
      </c>
      <c r="R150" s="58"/>
      <c r="S150" s="59"/>
    </row>
    <row r="151" spans="1:19" ht="59.25" hidden="1" customHeight="1">
      <c r="A151" s="389">
        <v>41053000</v>
      </c>
      <c r="B151" s="394" t="s">
        <v>29</v>
      </c>
      <c r="C151" s="122"/>
      <c r="D151" s="122"/>
      <c r="E151" s="122"/>
      <c r="F151" s="121" t="e">
        <f>E151/D151*100</f>
        <v>#DIV/0!</v>
      </c>
      <c r="G151" s="122"/>
      <c r="H151" s="122"/>
      <c r="I151" s="122"/>
      <c r="J151" s="122"/>
      <c r="K151" s="121"/>
      <c r="L151" s="116"/>
      <c r="M151" s="116"/>
      <c r="N151" s="116"/>
      <c r="O151" s="116"/>
      <c r="P151" s="118"/>
      <c r="R151" s="58"/>
      <c r="S151" s="59"/>
    </row>
    <row r="152" spans="1:19" ht="32.25" hidden="1" customHeight="1">
      <c r="A152" s="389">
        <v>41053400</v>
      </c>
      <c r="B152" s="391" t="s">
        <v>8</v>
      </c>
      <c r="C152" s="122"/>
      <c r="D152" s="122"/>
      <c r="E152" s="122"/>
      <c r="F152" s="121"/>
      <c r="G152" s="122"/>
      <c r="H152" s="122"/>
      <c r="I152" s="122"/>
      <c r="J152" s="122"/>
      <c r="K152" s="121"/>
      <c r="L152" s="116"/>
      <c r="M152" s="116">
        <f t="shared" si="27"/>
        <v>0</v>
      </c>
      <c r="N152" s="116">
        <f t="shared" si="28"/>
        <v>0</v>
      </c>
      <c r="O152" s="116">
        <f t="shared" si="29"/>
        <v>0</v>
      </c>
      <c r="P152" s="118"/>
      <c r="R152" s="58"/>
      <c r="S152" s="59"/>
    </row>
    <row r="153" spans="1:19" ht="85.5" hidden="1" customHeight="1">
      <c r="A153" s="389">
        <v>41053500</v>
      </c>
      <c r="B153" s="390" t="s">
        <v>5</v>
      </c>
      <c r="C153" s="122"/>
      <c r="D153" s="122"/>
      <c r="E153" s="122"/>
      <c r="F153" s="121"/>
      <c r="G153" s="122"/>
      <c r="H153" s="122"/>
      <c r="I153" s="122"/>
      <c r="J153" s="122"/>
      <c r="K153" s="123"/>
      <c r="L153" s="116">
        <f>C153+G153</f>
        <v>0</v>
      </c>
      <c r="M153" s="116">
        <f t="shared" si="27"/>
        <v>0</v>
      </c>
      <c r="N153" s="116">
        <f t="shared" si="28"/>
        <v>0</v>
      </c>
      <c r="O153" s="116">
        <f t="shared" si="29"/>
        <v>0</v>
      </c>
      <c r="P153" s="118"/>
      <c r="R153" s="58"/>
      <c r="S153" s="59"/>
    </row>
    <row r="154" spans="1:19" ht="19.5" hidden="1" customHeight="1">
      <c r="A154" s="389">
        <v>41053900</v>
      </c>
      <c r="B154" s="390" t="s">
        <v>7</v>
      </c>
      <c r="C154" s="122"/>
      <c r="D154" s="122"/>
      <c r="E154" s="122"/>
      <c r="F154" s="121"/>
      <c r="G154" s="122"/>
      <c r="H154" s="122"/>
      <c r="I154" s="122"/>
      <c r="J154" s="122"/>
      <c r="K154" s="123" t="e">
        <f>J154/I154*100</f>
        <v>#DIV/0!</v>
      </c>
      <c r="L154" s="116"/>
      <c r="M154" s="116">
        <f t="shared" si="27"/>
        <v>0</v>
      </c>
      <c r="N154" s="116">
        <f t="shared" si="28"/>
        <v>0</v>
      </c>
      <c r="O154" s="116">
        <f t="shared" si="29"/>
        <v>0</v>
      </c>
      <c r="P154" s="118" t="e">
        <f t="shared" si="30"/>
        <v>#DIV/0!</v>
      </c>
      <c r="R154" s="58"/>
      <c r="S154" s="59"/>
    </row>
    <row r="155" spans="1:19" ht="91.5" hidden="1" customHeight="1">
      <c r="A155" s="389">
        <v>41054000</v>
      </c>
      <c r="B155" s="390" t="s">
        <v>65</v>
      </c>
      <c r="C155" s="122"/>
      <c r="D155" s="122"/>
      <c r="E155" s="122"/>
      <c r="F155" s="121"/>
      <c r="G155" s="122"/>
      <c r="H155" s="122"/>
      <c r="I155" s="122"/>
      <c r="J155" s="122"/>
      <c r="K155" s="123" t="e">
        <f>J155/I155*100</f>
        <v>#DIV/0!</v>
      </c>
      <c r="L155" s="116"/>
      <c r="M155" s="116">
        <f t="shared" si="27"/>
        <v>0</v>
      </c>
      <c r="N155" s="116">
        <f t="shared" si="28"/>
        <v>0</v>
      </c>
      <c r="O155" s="116">
        <f t="shared" si="29"/>
        <v>0</v>
      </c>
      <c r="P155" s="118" t="e">
        <f t="shared" si="30"/>
        <v>#DIV/0!</v>
      </c>
      <c r="R155" s="58"/>
      <c r="S155" s="59"/>
    </row>
    <row r="156" spans="1:19" ht="82.5" hidden="1" customHeight="1">
      <c r="A156" s="389">
        <v>41054300</v>
      </c>
      <c r="B156" s="390" t="s">
        <v>46</v>
      </c>
      <c r="C156" s="122"/>
      <c r="D156" s="122"/>
      <c r="E156" s="122"/>
      <c r="F156" s="121"/>
      <c r="G156" s="122"/>
      <c r="H156" s="122"/>
      <c r="I156" s="122"/>
      <c r="J156" s="122"/>
      <c r="K156" s="123"/>
      <c r="L156" s="116"/>
      <c r="M156" s="116"/>
      <c r="N156" s="116"/>
      <c r="O156" s="116"/>
      <c r="P156" s="118"/>
      <c r="R156" s="58"/>
      <c r="S156" s="59"/>
    </row>
    <row r="157" spans="1:19" ht="15.6">
      <c r="A157" s="369"/>
      <c r="B157" s="361" t="s">
        <v>247</v>
      </c>
      <c r="C157" s="116">
        <f>C121+C122</f>
        <v>1949630</v>
      </c>
      <c r="D157" s="116">
        <f>D121+D122</f>
        <v>1949630</v>
      </c>
      <c r="E157" s="116">
        <f>E121+E122</f>
        <v>1730889.29</v>
      </c>
      <c r="F157" s="117">
        <f>E157/D157*100</f>
        <v>88.78039884490903</v>
      </c>
      <c r="G157" s="116">
        <f>G121+G122</f>
        <v>50000</v>
      </c>
      <c r="H157" s="116">
        <f>H121</f>
        <v>50000</v>
      </c>
      <c r="I157" s="116">
        <f>I121</f>
        <v>50000</v>
      </c>
      <c r="J157" s="116">
        <f>J121+J122</f>
        <v>74000.850000000006</v>
      </c>
      <c r="K157" s="118">
        <f>J157/I157*100</f>
        <v>148.00170000000003</v>
      </c>
      <c r="L157" s="116">
        <f>C157+G157</f>
        <v>1999630</v>
      </c>
      <c r="M157" s="116">
        <f t="shared" si="27"/>
        <v>1999630</v>
      </c>
      <c r="N157" s="116">
        <f t="shared" si="28"/>
        <v>1999630</v>
      </c>
      <c r="O157" s="116">
        <f t="shared" si="29"/>
        <v>1804890.1400000001</v>
      </c>
      <c r="P157" s="118">
        <f t="shared" si="30"/>
        <v>90.261205322984765</v>
      </c>
    </row>
    <row r="158" spans="1:19">
      <c r="D158" s="17"/>
      <c r="E158" s="17"/>
      <c r="H158" s="17"/>
      <c r="I158" s="17"/>
      <c r="J158" s="17"/>
      <c r="K158" s="26"/>
      <c r="L158" s="17"/>
      <c r="M158" s="17"/>
      <c r="N158" s="17"/>
      <c r="O158" s="17"/>
    </row>
    <row r="159" spans="1:19" ht="25.5" hidden="1" customHeight="1">
      <c r="A159" s="29" t="s">
        <v>269</v>
      </c>
      <c r="B159" s="29"/>
      <c r="C159" s="30"/>
      <c r="D159" s="30"/>
      <c r="E159" s="30"/>
      <c r="F159" s="29"/>
      <c r="G159" s="29"/>
      <c r="H159" s="30"/>
      <c r="I159" s="29"/>
      <c r="J159" s="29"/>
      <c r="K159" s="13"/>
      <c r="L159" s="13"/>
      <c r="M159" s="13"/>
      <c r="N159" s="13"/>
      <c r="O159" s="404" t="s">
        <v>270</v>
      </c>
      <c r="P159" s="404"/>
    </row>
    <row r="160" spans="1:19" ht="17.399999999999999" hidden="1">
      <c r="A160" s="29" t="s">
        <v>269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13"/>
      <c r="P160" s="29" t="s">
        <v>290</v>
      </c>
    </row>
    <row r="161" spans="1:18" ht="18">
      <c r="A161" s="55" t="s">
        <v>435</v>
      </c>
      <c r="B161" s="55"/>
      <c r="C161" s="42"/>
      <c r="D161" s="42"/>
      <c r="E161" s="42"/>
      <c r="F161" s="42"/>
      <c r="G161" s="42"/>
      <c r="H161" s="33"/>
      <c r="I161" s="33"/>
      <c r="J161" s="33"/>
      <c r="K161" s="33"/>
      <c r="L161" s="33"/>
      <c r="M161" s="33"/>
      <c r="N161" s="33"/>
      <c r="O161" s="403" t="s">
        <v>436</v>
      </c>
      <c r="P161" s="403"/>
      <c r="R161" s="111"/>
    </row>
    <row r="162" spans="1:18" ht="23.25" customHeight="1">
      <c r="A162" s="14"/>
      <c r="B162" s="55"/>
      <c r="C162" s="56"/>
      <c r="D162" s="57"/>
      <c r="E162" s="52"/>
      <c r="G162" s="56"/>
      <c r="H162" s="56"/>
      <c r="L162" s="78"/>
      <c r="M162" s="78"/>
      <c r="N162" s="78"/>
    </row>
    <row r="163" spans="1:18" ht="13.8">
      <c r="C163" s="56"/>
      <c r="D163" s="56"/>
      <c r="E163" s="56"/>
      <c r="F163" s="49"/>
      <c r="G163" s="56"/>
      <c r="H163" s="56"/>
      <c r="I163" s="56"/>
    </row>
    <row r="164" spans="1:18" ht="13.8">
      <c r="C164" s="56"/>
      <c r="D164" s="56"/>
      <c r="E164" s="56"/>
      <c r="F164" s="49"/>
      <c r="G164" s="56"/>
      <c r="H164" s="56"/>
      <c r="I164" s="56"/>
    </row>
    <row r="165" spans="1:18" ht="13.8">
      <c r="C165" s="56"/>
      <c r="D165" s="56"/>
      <c r="E165" s="56"/>
      <c r="F165" s="49"/>
      <c r="G165" s="56"/>
      <c r="H165" s="56"/>
      <c r="I165" s="56"/>
    </row>
    <row r="166" spans="1:18" ht="13.8">
      <c r="C166" s="56"/>
      <c r="D166" s="56"/>
      <c r="E166" s="56"/>
      <c r="F166" s="49"/>
      <c r="G166" s="56"/>
      <c r="H166" s="56"/>
      <c r="I166" s="56"/>
    </row>
    <row r="167" spans="1:18" ht="13.8">
      <c r="C167" s="49"/>
      <c r="D167" s="49"/>
      <c r="E167" s="49"/>
      <c r="F167" s="49"/>
      <c r="G167" s="56"/>
      <c r="H167" s="56"/>
      <c r="I167" s="56"/>
    </row>
    <row r="168" spans="1:18" ht="13.8">
      <c r="C168" s="49"/>
      <c r="D168" s="49"/>
      <c r="E168" s="49"/>
      <c r="F168" s="49"/>
      <c r="G168" s="56"/>
      <c r="H168" s="56"/>
      <c r="I168" s="56"/>
    </row>
  </sheetData>
  <mergeCells count="24">
    <mergeCell ref="O4:P4"/>
    <mergeCell ref="K28:K29"/>
    <mergeCell ref="A24:P24"/>
    <mergeCell ref="A25:P25"/>
    <mergeCell ref="A27:A29"/>
    <mergeCell ref="O28:O29"/>
    <mergeCell ref="P28:P29"/>
    <mergeCell ref="G27:K27"/>
    <mergeCell ref="B27:B29"/>
    <mergeCell ref="C27:F27"/>
    <mergeCell ref="C28:C29"/>
    <mergeCell ref="E28:E29"/>
    <mergeCell ref="G28:G29"/>
    <mergeCell ref="J28:J29"/>
    <mergeCell ref="H28:H29"/>
    <mergeCell ref="I28:I29"/>
    <mergeCell ref="O161:P161"/>
    <mergeCell ref="O159:P159"/>
    <mergeCell ref="D28:D29"/>
    <mergeCell ref="F28:F29"/>
    <mergeCell ref="L27:P27"/>
    <mergeCell ref="M28:M29"/>
    <mergeCell ref="L28:L29"/>
    <mergeCell ref="N28:N29"/>
  </mergeCells>
  <phoneticPr fontId="5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50" orientation="landscape" r:id="rId1"/>
  <headerFooter>
    <oddFooter>&amp;R&amp;P</oddFooter>
  </headerFooter>
  <rowBreaks count="1" manualBreakCount="1">
    <brk id="9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18"/>
  <sheetViews>
    <sheetView showZeros="0" view="pageBreakPreview" topLeftCell="A44" zoomScale="75" zoomScaleNormal="75" zoomScaleSheetLayoutView="75" workbookViewId="0">
      <selection activeCell="D52" sqref="D52"/>
    </sheetView>
  </sheetViews>
  <sheetFormatPr defaultColWidth="9.109375" defaultRowHeight="13.2"/>
  <cols>
    <col min="1" max="1" width="10.109375" style="3" customWidth="1"/>
    <col min="2" max="2" width="26.109375" style="25" customWidth="1"/>
    <col min="3" max="3" width="12.5546875" style="8" customWidth="1"/>
    <col min="4" max="4" width="15.6640625" style="4" customWidth="1"/>
    <col min="5" max="5" width="15.33203125" style="4" customWidth="1"/>
    <col min="6" max="6" width="7.6640625" style="4" customWidth="1"/>
    <col min="7" max="7" width="13" style="4" customWidth="1"/>
    <col min="8" max="8" width="13.33203125" style="4" customWidth="1"/>
    <col min="9" max="9" width="15.6640625" style="4" customWidth="1"/>
    <col min="10" max="10" width="14.109375" style="4" customWidth="1"/>
    <col min="11" max="11" width="9.33203125" style="4" customWidth="1"/>
    <col min="12" max="12" width="13.44140625" style="4" customWidth="1"/>
    <col min="13" max="13" width="15.109375" style="4" customWidth="1"/>
    <col min="14" max="14" width="16.44140625" style="4" customWidth="1"/>
    <col min="15" max="15" width="15.6640625" style="4" customWidth="1"/>
    <col min="16" max="16" width="9.88671875" style="4" customWidth="1"/>
    <col min="17" max="16384" width="9.109375" style="4"/>
  </cols>
  <sheetData>
    <row r="1" spans="3:16" hidden="1">
      <c r="C1" s="4"/>
      <c r="O1" s="15" t="s">
        <v>184</v>
      </c>
    </row>
    <row r="2" spans="3:16" hidden="1">
      <c r="C2" s="4"/>
      <c r="O2" s="15" t="s">
        <v>267</v>
      </c>
    </row>
    <row r="3" spans="3:16" hidden="1">
      <c r="C3" s="4"/>
      <c r="O3" s="15" t="s">
        <v>268</v>
      </c>
    </row>
    <row r="4" spans="3:16" hidden="1">
      <c r="C4" s="4"/>
      <c r="O4" s="15" t="s">
        <v>283</v>
      </c>
    </row>
    <row r="5" spans="3:16" hidden="1">
      <c r="C5" s="4"/>
      <c r="O5" s="4" t="s">
        <v>184</v>
      </c>
      <c r="P5" s="1"/>
    </row>
    <row r="6" spans="3:16" ht="17.25" hidden="1" customHeight="1">
      <c r="C6" s="4"/>
      <c r="O6" s="4" t="s">
        <v>267</v>
      </c>
      <c r="P6" s="1"/>
    </row>
    <row r="7" spans="3:16" ht="17.25" hidden="1" customHeight="1">
      <c r="C7" s="4"/>
      <c r="O7" s="4" t="s">
        <v>268</v>
      </c>
      <c r="P7" s="1"/>
    </row>
    <row r="8" spans="3:16" ht="18.75" hidden="1" customHeight="1">
      <c r="C8" s="4"/>
      <c r="O8" s="4" t="s">
        <v>286</v>
      </c>
      <c r="P8" s="1"/>
    </row>
    <row r="9" spans="3:16" ht="18.75" hidden="1" customHeight="1">
      <c r="C9" s="4"/>
      <c r="O9" s="14" t="s">
        <v>184</v>
      </c>
      <c r="P9" s="37"/>
    </row>
    <row r="10" spans="3:16" ht="18.75" hidden="1" customHeight="1">
      <c r="C10" s="4"/>
      <c r="O10" s="14" t="s">
        <v>267</v>
      </c>
      <c r="P10" s="37"/>
    </row>
    <row r="11" spans="3:16" ht="18.75" hidden="1" customHeight="1">
      <c r="C11" s="4"/>
      <c r="O11" s="14" t="s">
        <v>296</v>
      </c>
      <c r="P11" s="37"/>
    </row>
    <row r="12" spans="3:16" ht="18.75" hidden="1" customHeight="1">
      <c r="C12" s="4"/>
      <c r="O12" s="14" t="s">
        <v>297</v>
      </c>
      <c r="P12" s="37"/>
    </row>
    <row r="13" spans="3:16" ht="18.75" customHeight="1">
      <c r="C13" s="4"/>
      <c r="O13" s="421"/>
      <c r="P13" s="421"/>
    </row>
    <row r="14" spans="3:16" ht="18.75" hidden="1" customHeight="1">
      <c r="C14" s="4"/>
      <c r="N14" s="27" t="s">
        <v>267</v>
      </c>
      <c r="O14" s="28"/>
      <c r="P14" s="37"/>
    </row>
    <row r="15" spans="3:16" ht="18.75" hidden="1" customHeight="1">
      <c r="C15" s="4"/>
      <c r="N15" s="27" t="s">
        <v>296</v>
      </c>
      <c r="O15" s="28"/>
      <c r="P15" s="37"/>
    </row>
    <row r="16" spans="3:16" ht="18.75" hidden="1" customHeight="1">
      <c r="C16" s="4"/>
      <c r="N16" s="27" t="s">
        <v>304</v>
      </c>
      <c r="O16" s="28"/>
      <c r="P16" s="37"/>
    </row>
    <row r="17" spans="1:16" ht="18.75" hidden="1" customHeight="1">
      <c r="C17" s="4"/>
      <c r="O17" s="421"/>
      <c r="P17" s="421"/>
    </row>
    <row r="18" spans="1:16" ht="18.75" hidden="1" customHeight="1">
      <c r="C18" s="4"/>
      <c r="N18" s="27" t="s">
        <v>267</v>
      </c>
      <c r="O18" s="28"/>
      <c r="P18" s="1"/>
    </row>
    <row r="19" spans="1:16" ht="18.75" hidden="1" customHeight="1">
      <c r="C19" s="4"/>
      <c r="N19" s="27" t="s">
        <v>268</v>
      </c>
      <c r="O19" s="28"/>
      <c r="P19" s="1"/>
    </row>
    <row r="20" spans="1:16" ht="18.75" hidden="1" customHeight="1">
      <c r="C20" s="4"/>
      <c r="N20" s="27" t="s">
        <v>289</v>
      </c>
      <c r="O20" s="28"/>
      <c r="P20" s="1"/>
    </row>
    <row r="21" spans="1:16" ht="14.25" hidden="1" customHeight="1">
      <c r="C21" s="4"/>
      <c r="O21" s="425"/>
      <c r="P21" s="425"/>
    </row>
    <row r="22" spans="1:16" ht="14.25" customHeight="1">
      <c r="C22" s="4"/>
      <c r="N22" s="55" t="s">
        <v>184</v>
      </c>
      <c r="O22" s="350"/>
      <c r="P22" s="127"/>
    </row>
    <row r="23" spans="1:16" ht="14.25" customHeight="1">
      <c r="C23" s="4"/>
      <c r="N23" s="55" t="s">
        <v>267</v>
      </c>
      <c r="O23" s="350"/>
      <c r="P23" s="127"/>
    </row>
    <row r="24" spans="1:16" ht="14.25" customHeight="1">
      <c r="C24" s="4"/>
      <c r="N24" s="55" t="s">
        <v>416</v>
      </c>
      <c r="O24" s="350"/>
      <c r="P24" s="127"/>
    </row>
    <row r="25" spans="1:16" ht="22.5" customHeight="1">
      <c r="C25" s="4"/>
      <c r="N25" s="55" t="s">
        <v>389</v>
      </c>
      <c r="O25" s="350"/>
      <c r="P25" s="127"/>
    </row>
    <row r="26" spans="1:16" ht="14.25" customHeight="1">
      <c r="C26" s="4"/>
      <c r="O26" s="127"/>
      <c r="P26" s="127"/>
    </row>
    <row r="27" spans="1:16" ht="24.75" customHeight="1">
      <c r="A27" s="408" t="s">
        <v>462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</row>
    <row r="28" spans="1:16" ht="21.75" customHeight="1">
      <c r="A28" s="408" t="s">
        <v>417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</row>
    <row r="29" spans="1:16">
      <c r="C29" s="4"/>
      <c r="P29" s="11" t="s">
        <v>338</v>
      </c>
    </row>
    <row r="30" spans="1:16" ht="13.8">
      <c r="A30" s="422" t="s">
        <v>305</v>
      </c>
      <c r="B30" s="53" t="s">
        <v>328</v>
      </c>
      <c r="C30" s="426" t="s">
        <v>329</v>
      </c>
      <c r="D30" s="426"/>
      <c r="E30" s="426"/>
      <c r="F30" s="426"/>
      <c r="G30" s="427" t="s">
        <v>330</v>
      </c>
      <c r="H30" s="427"/>
      <c r="I30" s="427"/>
      <c r="J30" s="427"/>
      <c r="K30" s="427"/>
      <c r="L30" s="427" t="s">
        <v>246</v>
      </c>
      <c r="M30" s="427"/>
      <c r="N30" s="427"/>
      <c r="O30" s="427"/>
      <c r="P30" s="427"/>
    </row>
    <row r="31" spans="1:16" ht="12" customHeight="1">
      <c r="A31" s="423"/>
      <c r="B31" s="53" t="s">
        <v>332</v>
      </c>
      <c r="C31" s="405" t="s">
        <v>391</v>
      </c>
      <c r="D31" s="417" t="s">
        <v>392</v>
      </c>
      <c r="E31" s="405" t="s">
        <v>418</v>
      </c>
      <c r="F31" s="405" t="s">
        <v>333</v>
      </c>
      <c r="G31" s="405" t="s">
        <v>391</v>
      </c>
      <c r="H31" s="405" t="s">
        <v>419</v>
      </c>
      <c r="I31" s="405" t="s">
        <v>420</v>
      </c>
      <c r="J31" s="405" t="s">
        <v>418</v>
      </c>
      <c r="K31" s="405" t="s">
        <v>335</v>
      </c>
      <c r="L31" s="405" t="s">
        <v>391</v>
      </c>
      <c r="M31" s="419" t="s">
        <v>421</v>
      </c>
      <c r="N31" s="419" t="s">
        <v>244</v>
      </c>
      <c r="O31" s="405" t="s">
        <v>418</v>
      </c>
      <c r="P31" s="419" t="s">
        <v>243</v>
      </c>
    </row>
    <row r="32" spans="1:16" ht="165" customHeight="1">
      <c r="A32" s="424"/>
      <c r="B32" s="54" t="s">
        <v>336</v>
      </c>
      <c r="C32" s="416"/>
      <c r="D32" s="418"/>
      <c r="E32" s="416"/>
      <c r="F32" s="416"/>
      <c r="G32" s="416"/>
      <c r="H32" s="416"/>
      <c r="I32" s="416"/>
      <c r="J32" s="416"/>
      <c r="K32" s="416"/>
      <c r="L32" s="416"/>
      <c r="M32" s="420"/>
      <c r="N32" s="420"/>
      <c r="O32" s="416"/>
      <c r="P32" s="420"/>
    </row>
    <row r="33" spans="1:17" s="19" customFormat="1" ht="17.25" customHeight="1">
      <c r="A33" s="85">
        <v>1</v>
      </c>
      <c r="B33" s="84">
        <v>2</v>
      </c>
      <c r="C33" s="86">
        <v>3</v>
      </c>
      <c r="D33" s="86">
        <v>4</v>
      </c>
      <c r="E33" s="87">
        <v>6</v>
      </c>
      <c r="F33" s="87">
        <v>7</v>
      </c>
      <c r="G33" s="87">
        <v>9</v>
      </c>
      <c r="H33" s="87">
        <v>10</v>
      </c>
      <c r="I33" s="87">
        <v>11</v>
      </c>
      <c r="J33" s="87">
        <v>12</v>
      </c>
      <c r="K33" s="87">
        <v>13</v>
      </c>
      <c r="L33" s="87">
        <v>14</v>
      </c>
      <c r="M33" s="87">
        <v>15</v>
      </c>
      <c r="N33" s="87">
        <v>16</v>
      </c>
      <c r="O33" s="87">
        <v>17</v>
      </c>
      <c r="P33" s="87">
        <v>18</v>
      </c>
    </row>
    <row r="34" spans="1:17" s="5" customFormat="1" ht="38.4" customHeight="1">
      <c r="A34" s="132" t="s">
        <v>248</v>
      </c>
      <c r="B34" s="133" t="s">
        <v>463</v>
      </c>
      <c r="C34" s="134">
        <f>SUM(C35:C139)</f>
        <v>1628913</v>
      </c>
      <c r="D34" s="134">
        <f>SUM(D35:D139)</f>
        <v>1618913</v>
      </c>
      <c r="E34" s="134">
        <f>SUM(E35:E139)</f>
        <v>1452533.9100000001</v>
      </c>
      <c r="F34" s="159">
        <f>F35</f>
        <v>88.124867890361344</v>
      </c>
      <c r="G34" s="134">
        <f>SUM(G35:G57)</f>
        <v>5248104.95</v>
      </c>
      <c r="H34" s="134">
        <f>SUM(H35:H57)</f>
        <v>5248104.95</v>
      </c>
      <c r="I34" s="134">
        <f>SUM(I35:I57)</f>
        <v>5289104.95</v>
      </c>
      <c r="J34" s="134">
        <f>SUM(J35:J57)</f>
        <v>5158566.8100000005</v>
      </c>
      <c r="K34" s="159">
        <f>K35</f>
        <v>57.831714285714284</v>
      </c>
      <c r="L34" s="134">
        <f>SUM(L35:L139)</f>
        <v>6751984.9500000002</v>
      </c>
      <c r="M34" s="134">
        <f>SUM(M35:M139)</f>
        <v>6867017.9500000002</v>
      </c>
      <c r="N34" s="134">
        <f>SUM(N35:N54)</f>
        <v>6792984.9500000002</v>
      </c>
      <c r="O34" s="134">
        <f>SUM(O35:O139)</f>
        <v>6611100.7199999997</v>
      </c>
      <c r="P34" s="159">
        <f>P35</f>
        <v>87.610136742454884</v>
      </c>
      <c r="Q34" s="90"/>
    </row>
    <row r="35" spans="1:17" s="5" customFormat="1" ht="147.75" customHeight="1">
      <c r="A35" s="88" t="s">
        <v>216</v>
      </c>
      <c r="B35" s="136" t="s">
        <v>234</v>
      </c>
      <c r="C35" s="137">
        <v>1214900</v>
      </c>
      <c r="D35" s="137">
        <v>1214900</v>
      </c>
      <c r="E35" s="138">
        <v>1070629.02</v>
      </c>
      <c r="F35" s="139">
        <f t="shared" ref="F35:F52" si="0">(E35/D35)*100</f>
        <v>88.124867890361344</v>
      </c>
      <c r="G35" s="137">
        <v>10000</v>
      </c>
      <c r="H35" s="137">
        <v>10000</v>
      </c>
      <c r="I35" s="138">
        <v>21000</v>
      </c>
      <c r="J35" s="138">
        <v>12144.66</v>
      </c>
      <c r="K35" s="139">
        <f>J35/I35*100</f>
        <v>57.831714285714284</v>
      </c>
      <c r="L35" s="137">
        <f>C35+G35</f>
        <v>1224900</v>
      </c>
      <c r="M35" s="137">
        <f>D35+H35</f>
        <v>1224900</v>
      </c>
      <c r="N35" s="138">
        <f>D35+I35</f>
        <v>1235900</v>
      </c>
      <c r="O35" s="138">
        <f>E35+J35</f>
        <v>1082773.68</v>
      </c>
      <c r="P35" s="139">
        <f>SUM(O35/N35*100)</f>
        <v>87.610136742454884</v>
      </c>
      <c r="Q35" s="90"/>
    </row>
    <row r="36" spans="1:17" s="10" customFormat="1" ht="35.25" hidden="1" customHeight="1">
      <c r="A36" s="153" t="s">
        <v>422</v>
      </c>
      <c r="B36" s="363" t="s">
        <v>36</v>
      </c>
      <c r="C36" s="142">
        <v>0</v>
      </c>
      <c r="D36" s="142"/>
      <c r="E36" s="151"/>
      <c r="F36" s="139" t="e">
        <f t="shared" si="0"/>
        <v>#DIV/0!</v>
      </c>
      <c r="G36" s="142"/>
      <c r="H36" s="142"/>
      <c r="I36" s="151"/>
      <c r="J36" s="151"/>
      <c r="K36" s="139"/>
      <c r="L36" s="137">
        <f>C36+G36</f>
        <v>0</v>
      </c>
      <c r="M36" s="137">
        <f>D36+H36</f>
        <v>0</v>
      </c>
      <c r="N36" s="138">
        <f>D36+I36</f>
        <v>0</v>
      </c>
      <c r="O36" s="138">
        <f>E36+J36</f>
        <v>0</v>
      </c>
      <c r="P36" s="139" t="e">
        <f>O36/N36*100</f>
        <v>#DIV/0!</v>
      </c>
      <c r="Q36" s="96"/>
    </row>
    <row r="37" spans="1:17" s="5" customFormat="1" ht="53.25" hidden="1" customHeight="1">
      <c r="A37" s="88" t="s">
        <v>84</v>
      </c>
      <c r="B37" s="136"/>
      <c r="C37" s="142"/>
      <c r="D37" s="137"/>
      <c r="E37" s="138"/>
      <c r="F37" s="139" t="e">
        <f t="shared" si="0"/>
        <v>#DIV/0!</v>
      </c>
      <c r="G37" s="91"/>
      <c r="H37" s="91"/>
      <c r="I37" s="92"/>
      <c r="J37" s="92"/>
      <c r="K37" s="97"/>
      <c r="L37" s="137">
        <f t="shared" ref="L37:M41" si="1">C37+G37</f>
        <v>0</v>
      </c>
      <c r="M37" s="137">
        <f t="shared" si="1"/>
        <v>0</v>
      </c>
      <c r="N37" s="138">
        <f t="shared" ref="N37:N43" si="2">D37+I37</f>
        <v>0</v>
      </c>
      <c r="O37" s="138">
        <f t="shared" ref="O37:O56" si="3">E37+J37</f>
        <v>0</v>
      </c>
      <c r="P37" s="139" t="e">
        <f t="shared" ref="P37:P43" si="4">O37/N37*100</f>
        <v>#DIV/0!</v>
      </c>
      <c r="Q37" s="90"/>
    </row>
    <row r="38" spans="1:17" s="5" customFormat="1" ht="45" hidden="1" customHeight="1">
      <c r="A38" s="79" t="s">
        <v>280</v>
      </c>
      <c r="B38" s="80" t="s">
        <v>249</v>
      </c>
      <c r="C38" s="98"/>
      <c r="D38" s="91"/>
      <c r="E38" s="92"/>
      <c r="F38" s="139" t="e">
        <f t="shared" si="0"/>
        <v>#DIV/0!</v>
      </c>
      <c r="G38" s="91"/>
      <c r="H38" s="91"/>
      <c r="I38" s="92"/>
      <c r="J38" s="92"/>
      <c r="K38" s="97"/>
      <c r="L38" s="91">
        <f t="shared" si="1"/>
        <v>0</v>
      </c>
      <c r="M38" s="91">
        <f t="shared" si="1"/>
        <v>0</v>
      </c>
      <c r="N38" s="92">
        <f t="shared" si="2"/>
        <v>0</v>
      </c>
      <c r="O38" s="92">
        <f t="shared" si="3"/>
        <v>0</v>
      </c>
      <c r="P38" s="93" t="e">
        <f t="shared" si="4"/>
        <v>#DIV/0!</v>
      </c>
      <c r="Q38" s="90"/>
    </row>
    <row r="39" spans="1:17" s="5" customFormat="1" ht="27.6" hidden="1">
      <c r="A39" s="79" t="s">
        <v>250</v>
      </c>
      <c r="B39" s="80" t="s">
        <v>251</v>
      </c>
      <c r="C39" s="98"/>
      <c r="D39" s="91"/>
      <c r="E39" s="92"/>
      <c r="F39" s="139" t="e">
        <f t="shared" si="0"/>
        <v>#DIV/0!</v>
      </c>
      <c r="G39" s="91"/>
      <c r="H39" s="91"/>
      <c r="I39" s="92"/>
      <c r="J39" s="92"/>
      <c r="K39" s="97"/>
      <c r="L39" s="91">
        <f t="shared" si="1"/>
        <v>0</v>
      </c>
      <c r="M39" s="91">
        <f t="shared" si="1"/>
        <v>0</v>
      </c>
      <c r="N39" s="92">
        <f t="shared" si="2"/>
        <v>0</v>
      </c>
      <c r="O39" s="92">
        <f t="shared" si="3"/>
        <v>0</v>
      </c>
      <c r="P39" s="93" t="e">
        <f t="shared" si="4"/>
        <v>#DIV/0!</v>
      </c>
      <c r="Q39" s="90"/>
    </row>
    <row r="40" spans="1:17" s="5" customFormat="1" ht="34.5" hidden="1" customHeight="1">
      <c r="A40" s="79" t="s">
        <v>252</v>
      </c>
      <c r="B40" s="80" t="s">
        <v>253</v>
      </c>
      <c r="C40" s="98"/>
      <c r="D40" s="91"/>
      <c r="E40" s="92"/>
      <c r="F40" s="139" t="e">
        <f t="shared" si="0"/>
        <v>#DIV/0!</v>
      </c>
      <c r="G40" s="91"/>
      <c r="H40" s="91"/>
      <c r="I40" s="92"/>
      <c r="J40" s="92"/>
      <c r="K40" s="97"/>
      <c r="L40" s="91">
        <f t="shared" si="1"/>
        <v>0</v>
      </c>
      <c r="M40" s="91">
        <f t="shared" si="1"/>
        <v>0</v>
      </c>
      <c r="N40" s="92">
        <f t="shared" si="2"/>
        <v>0</v>
      </c>
      <c r="O40" s="92">
        <f t="shared" si="3"/>
        <v>0</v>
      </c>
      <c r="P40" s="93" t="e">
        <f t="shared" si="4"/>
        <v>#DIV/0!</v>
      </c>
      <c r="Q40" s="90"/>
    </row>
    <row r="41" spans="1:17" s="5" customFormat="1" ht="15.6" hidden="1">
      <c r="A41" s="79" t="s">
        <v>254</v>
      </c>
      <c r="B41" s="80" t="s">
        <v>255</v>
      </c>
      <c r="C41" s="98"/>
      <c r="D41" s="91"/>
      <c r="E41" s="92"/>
      <c r="F41" s="139" t="e">
        <f t="shared" si="0"/>
        <v>#DIV/0!</v>
      </c>
      <c r="G41" s="91"/>
      <c r="H41" s="91"/>
      <c r="I41" s="92"/>
      <c r="J41" s="92"/>
      <c r="K41" s="97" t="e">
        <f>J41/I41*100</f>
        <v>#DIV/0!</v>
      </c>
      <c r="L41" s="91">
        <f t="shared" si="1"/>
        <v>0</v>
      </c>
      <c r="M41" s="91">
        <f t="shared" si="1"/>
        <v>0</v>
      </c>
      <c r="N41" s="92">
        <f t="shared" si="2"/>
        <v>0</v>
      </c>
      <c r="O41" s="92">
        <f t="shared" si="3"/>
        <v>0</v>
      </c>
      <c r="P41" s="93" t="e">
        <f t="shared" si="4"/>
        <v>#DIV/0!</v>
      </c>
      <c r="Q41" s="90"/>
    </row>
    <row r="42" spans="1:17" s="5" customFormat="1" ht="21" hidden="1" customHeight="1">
      <c r="A42" s="79">
        <v>130112</v>
      </c>
      <c r="B42" s="80" t="s">
        <v>323</v>
      </c>
      <c r="C42" s="98"/>
      <c r="D42" s="91"/>
      <c r="E42" s="92"/>
      <c r="F42" s="139" t="e">
        <f t="shared" si="0"/>
        <v>#DIV/0!</v>
      </c>
      <c r="G42" s="91"/>
      <c r="H42" s="91"/>
      <c r="I42" s="92"/>
      <c r="J42" s="92"/>
      <c r="K42" s="97"/>
      <c r="L42" s="91"/>
      <c r="M42" s="91">
        <f t="shared" ref="M42:M52" si="5">D42+H42</f>
        <v>0</v>
      </c>
      <c r="N42" s="92">
        <f t="shared" si="2"/>
        <v>0</v>
      </c>
      <c r="O42" s="92">
        <f t="shared" si="3"/>
        <v>0</v>
      </c>
      <c r="P42" s="93" t="e">
        <f t="shared" si="4"/>
        <v>#DIV/0!</v>
      </c>
      <c r="Q42" s="90"/>
    </row>
    <row r="43" spans="1:17" s="5" customFormat="1" ht="77.25" hidden="1" customHeight="1">
      <c r="A43" s="88" t="s">
        <v>217</v>
      </c>
      <c r="B43" s="136"/>
      <c r="C43" s="142"/>
      <c r="D43" s="137"/>
      <c r="E43" s="138"/>
      <c r="F43" s="139" t="e">
        <f t="shared" si="0"/>
        <v>#DIV/0!</v>
      </c>
      <c r="G43" s="91"/>
      <c r="H43" s="91"/>
      <c r="I43" s="92"/>
      <c r="J43" s="92"/>
      <c r="K43" s="97"/>
      <c r="L43" s="91"/>
      <c r="M43" s="137">
        <f t="shared" si="5"/>
        <v>0</v>
      </c>
      <c r="N43" s="138">
        <f t="shared" si="2"/>
        <v>0</v>
      </c>
      <c r="O43" s="138">
        <f t="shared" si="3"/>
        <v>0</v>
      </c>
      <c r="P43" s="139" t="e">
        <f t="shared" si="4"/>
        <v>#DIV/0!</v>
      </c>
      <c r="Q43" s="90"/>
    </row>
    <row r="44" spans="1:17" s="5" customFormat="1" ht="51.75" customHeight="1">
      <c r="A44" s="88" t="s">
        <v>423</v>
      </c>
      <c r="B44" s="136" t="s">
        <v>180</v>
      </c>
      <c r="C44" s="142">
        <v>65160</v>
      </c>
      <c r="D44" s="137">
        <v>65160</v>
      </c>
      <c r="E44" s="138">
        <v>65000</v>
      </c>
      <c r="F44" s="139">
        <f t="shared" si="0"/>
        <v>99.75445058317986</v>
      </c>
      <c r="G44" s="91"/>
      <c r="H44" s="137"/>
      <c r="I44" s="138"/>
      <c r="J44" s="138"/>
      <c r="K44" s="97"/>
      <c r="L44" s="137">
        <f>C44+G44</f>
        <v>65160</v>
      </c>
      <c r="M44" s="137">
        <f t="shared" si="5"/>
        <v>65160</v>
      </c>
      <c r="N44" s="138">
        <f>D44+I44</f>
        <v>65160</v>
      </c>
      <c r="O44" s="138">
        <f>E44+J44</f>
        <v>65000</v>
      </c>
      <c r="P44" s="139">
        <f>O44/N44*100</f>
        <v>99.75445058317986</v>
      </c>
      <c r="Q44" s="90"/>
    </row>
    <row r="45" spans="1:17" s="5" customFormat="1" ht="85.5" hidden="1" customHeight="1">
      <c r="A45" s="88" t="s">
        <v>85</v>
      </c>
      <c r="B45" s="136" t="s">
        <v>2</v>
      </c>
      <c r="C45" s="142"/>
      <c r="D45" s="137"/>
      <c r="E45" s="138"/>
      <c r="F45" s="139" t="e">
        <f t="shared" si="0"/>
        <v>#DIV/0!</v>
      </c>
      <c r="G45" s="91"/>
      <c r="H45" s="91"/>
      <c r="I45" s="92"/>
      <c r="J45" s="92"/>
      <c r="K45" s="156" t="e">
        <f t="shared" ref="K45:K59" si="6">J45/I45*100</f>
        <v>#DIV/0!</v>
      </c>
      <c r="L45" s="137">
        <f t="shared" ref="L45:L52" si="7">C45+G45</f>
        <v>0</v>
      </c>
      <c r="M45" s="137">
        <f t="shared" si="5"/>
        <v>0</v>
      </c>
      <c r="N45" s="138">
        <f t="shared" ref="N45:N52" si="8">D45+I45</f>
        <v>0</v>
      </c>
      <c r="O45" s="138">
        <f t="shared" ref="O45:O52" si="9">E45+J45</f>
        <v>0</v>
      </c>
      <c r="P45" s="139" t="e">
        <f t="shared" ref="P45:P53" si="10">O45/N45*100</f>
        <v>#DIV/0!</v>
      </c>
      <c r="Q45" s="90"/>
    </row>
    <row r="46" spans="1:17" s="5" customFormat="1" ht="77.25" hidden="1" customHeight="1">
      <c r="A46" s="79">
        <v>150110</v>
      </c>
      <c r="B46" s="354" t="s">
        <v>266</v>
      </c>
      <c r="C46" s="98"/>
      <c r="D46" s="91"/>
      <c r="E46" s="92"/>
      <c r="F46" s="139" t="e">
        <f t="shared" si="0"/>
        <v>#DIV/0!</v>
      </c>
      <c r="G46" s="91"/>
      <c r="H46" s="91"/>
      <c r="I46" s="92"/>
      <c r="J46" s="92"/>
      <c r="K46" s="93" t="e">
        <f t="shared" si="6"/>
        <v>#DIV/0!</v>
      </c>
      <c r="L46" s="137">
        <f t="shared" si="7"/>
        <v>0</v>
      </c>
      <c r="M46" s="137">
        <f t="shared" si="5"/>
        <v>0</v>
      </c>
      <c r="N46" s="138">
        <f t="shared" si="8"/>
        <v>0</v>
      </c>
      <c r="O46" s="138">
        <f t="shared" si="9"/>
        <v>0</v>
      </c>
      <c r="P46" s="139" t="e">
        <f t="shared" si="10"/>
        <v>#DIV/0!</v>
      </c>
      <c r="Q46" s="90"/>
    </row>
    <row r="47" spans="1:17" s="5" customFormat="1" ht="18" hidden="1" customHeight="1">
      <c r="A47" s="129">
        <v>160101</v>
      </c>
      <c r="B47" s="278" t="s">
        <v>281</v>
      </c>
      <c r="C47" s="98"/>
      <c r="D47" s="91"/>
      <c r="E47" s="92"/>
      <c r="F47" s="139" t="e">
        <f t="shared" si="0"/>
        <v>#DIV/0!</v>
      </c>
      <c r="G47" s="91"/>
      <c r="H47" s="91"/>
      <c r="I47" s="92"/>
      <c r="J47" s="92"/>
      <c r="K47" s="93" t="e">
        <f t="shared" si="6"/>
        <v>#DIV/0!</v>
      </c>
      <c r="L47" s="137">
        <f t="shared" si="7"/>
        <v>0</v>
      </c>
      <c r="M47" s="137">
        <f t="shared" si="5"/>
        <v>0</v>
      </c>
      <c r="N47" s="138">
        <f t="shared" si="8"/>
        <v>0</v>
      </c>
      <c r="O47" s="138">
        <f t="shared" si="9"/>
        <v>0</v>
      </c>
      <c r="P47" s="139" t="e">
        <f t="shared" si="10"/>
        <v>#DIV/0!</v>
      </c>
      <c r="Q47" s="90"/>
    </row>
    <row r="48" spans="1:17" s="5" customFormat="1" ht="43.5" hidden="1" customHeight="1">
      <c r="A48" s="130" t="s">
        <v>324</v>
      </c>
      <c r="B48" s="278" t="s">
        <v>325</v>
      </c>
      <c r="C48" s="98"/>
      <c r="D48" s="91"/>
      <c r="E48" s="92"/>
      <c r="F48" s="139" t="e">
        <f t="shared" si="0"/>
        <v>#DIV/0!</v>
      </c>
      <c r="G48" s="91"/>
      <c r="H48" s="91"/>
      <c r="I48" s="92"/>
      <c r="J48" s="92"/>
      <c r="K48" s="93" t="e">
        <f t="shared" si="6"/>
        <v>#DIV/0!</v>
      </c>
      <c r="L48" s="137">
        <f t="shared" si="7"/>
        <v>0</v>
      </c>
      <c r="M48" s="137">
        <f t="shared" si="5"/>
        <v>0</v>
      </c>
      <c r="N48" s="138">
        <f t="shared" si="8"/>
        <v>0</v>
      </c>
      <c r="O48" s="138">
        <f t="shared" si="9"/>
        <v>0</v>
      </c>
      <c r="P48" s="139" t="e">
        <f t="shared" si="10"/>
        <v>#DIV/0!</v>
      </c>
      <c r="Q48" s="90"/>
    </row>
    <row r="49" spans="1:17" s="5" customFormat="1" ht="99.75" hidden="1" customHeight="1">
      <c r="A49" s="353" t="s">
        <v>64</v>
      </c>
      <c r="B49" s="278" t="s">
        <v>63</v>
      </c>
      <c r="C49" s="142"/>
      <c r="D49" s="137"/>
      <c r="E49" s="138"/>
      <c r="F49" s="139" t="e">
        <f t="shared" si="0"/>
        <v>#DIV/0!</v>
      </c>
      <c r="G49" s="137"/>
      <c r="H49" s="137"/>
      <c r="I49" s="138"/>
      <c r="J49" s="138"/>
      <c r="K49" s="139" t="e">
        <f t="shared" si="6"/>
        <v>#DIV/0!</v>
      </c>
      <c r="L49" s="137">
        <f t="shared" si="7"/>
        <v>0</v>
      </c>
      <c r="M49" s="137">
        <f t="shared" si="5"/>
        <v>0</v>
      </c>
      <c r="N49" s="138">
        <f t="shared" si="8"/>
        <v>0</v>
      </c>
      <c r="O49" s="138">
        <f t="shared" si="9"/>
        <v>0</v>
      </c>
      <c r="P49" s="139" t="e">
        <f t="shared" si="10"/>
        <v>#DIV/0!</v>
      </c>
      <c r="Q49" s="90"/>
    </row>
    <row r="50" spans="1:17" s="5" customFormat="1" ht="100.5" hidden="1" customHeight="1">
      <c r="A50" s="88" t="s">
        <v>386</v>
      </c>
      <c r="B50" s="136" t="s">
        <v>385</v>
      </c>
      <c r="C50" s="142"/>
      <c r="D50" s="137"/>
      <c r="E50" s="138"/>
      <c r="F50" s="139" t="e">
        <f t="shared" si="0"/>
        <v>#DIV/0!</v>
      </c>
      <c r="G50" s="137"/>
      <c r="H50" s="137"/>
      <c r="I50" s="138"/>
      <c r="J50" s="138"/>
      <c r="K50" s="139" t="e">
        <f t="shared" si="6"/>
        <v>#DIV/0!</v>
      </c>
      <c r="L50" s="137">
        <f t="shared" si="7"/>
        <v>0</v>
      </c>
      <c r="M50" s="137">
        <f t="shared" si="5"/>
        <v>0</v>
      </c>
      <c r="N50" s="138">
        <f t="shared" si="8"/>
        <v>0</v>
      </c>
      <c r="O50" s="138">
        <f t="shared" si="9"/>
        <v>0</v>
      </c>
      <c r="P50" s="139" t="e">
        <f t="shared" si="10"/>
        <v>#DIV/0!</v>
      </c>
      <c r="Q50" s="90"/>
    </row>
    <row r="51" spans="1:17" s="5" customFormat="1" ht="100.5" customHeight="1">
      <c r="A51" s="88" t="s">
        <v>469</v>
      </c>
      <c r="B51" s="136" t="s">
        <v>2</v>
      </c>
      <c r="C51" s="142">
        <v>10000</v>
      </c>
      <c r="D51" s="137"/>
      <c r="E51" s="138"/>
      <c r="F51" s="139"/>
      <c r="G51" s="137"/>
      <c r="H51" s="137"/>
      <c r="I51" s="138"/>
      <c r="J51" s="138"/>
      <c r="K51" s="139"/>
      <c r="L51" s="137"/>
      <c r="M51" s="137"/>
      <c r="N51" s="138"/>
      <c r="O51" s="138"/>
      <c r="P51" s="139"/>
      <c r="Q51" s="90"/>
    </row>
    <row r="52" spans="1:17" s="5" customFormat="1" ht="100.5" customHeight="1">
      <c r="A52" s="88" t="s">
        <v>425</v>
      </c>
      <c r="B52" s="136" t="s">
        <v>426</v>
      </c>
      <c r="C52" s="142">
        <v>213820</v>
      </c>
      <c r="D52" s="137">
        <v>213820</v>
      </c>
      <c r="E52" s="138">
        <v>199288.09</v>
      </c>
      <c r="F52" s="139">
        <f t="shared" si="0"/>
        <v>93.203671312318775</v>
      </c>
      <c r="G52" s="137">
        <v>40000</v>
      </c>
      <c r="H52" s="137">
        <v>40000</v>
      </c>
      <c r="I52" s="138">
        <v>70000</v>
      </c>
      <c r="J52" s="138">
        <v>61250.79</v>
      </c>
      <c r="K52" s="139">
        <f>J52/I52*100</f>
        <v>87.50112857142858</v>
      </c>
      <c r="L52" s="137">
        <f t="shared" si="7"/>
        <v>253820</v>
      </c>
      <c r="M52" s="137">
        <f t="shared" si="5"/>
        <v>253820</v>
      </c>
      <c r="N52" s="138">
        <f t="shared" si="8"/>
        <v>283820</v>
      </c>
      <c r="O52" s="138">
        <f t="shared" si="9"/>
        <v>260538.88</v>
      </c>
      <c r="P52" s="139">
        <f t="shared" si="10"/>
        <v>91.797223592417737</v>
      </c>
      <c r="Q52" s="90"/>
    </row>
    <row r="53" spans="1:17" s="5" customFormat="1" ht="100.5" customHeight="1">
      <c r="A53" s="88" t="s">
        <v>464</v>
      </c>
      <c r="B53" s="136" t="s">
        <v>63</v>
      </c>
      <c r="C53" s="142"/>
      <c r="D53" s="137"/>
      <c r="E53" s="138"/>
      <c r="F53" s="139"/>
      <c r="G53" s="137">
        <v>5141850.95</v>
      </c>
      <c r="H53" s="137">
        <v>5141850.95</v>
      </c>
      <c r="I53" s="138">
        <v>5141850.95</v>
      </c>
      <c r="J53" s="138">
        <v>5085171.3600000003</v>
      </c>
      <c r="K53" s="139">
        <f>J53/I53*100</f>
        <v>98.897681193967713</v>
      </c>
      <c r="L53" s="137">
        <f>G53</f>
        <v>5141850.95</v>
      </c>
      <c r="M53" s="137">
        <f>D53+I53</f>
        <v>5141850.95</v>
      </c>
      <c r="N53" s="138">
        <f>C53+I53</f>
        <v>5141850.95</v>
      </c>
      <c r="O53" s="138">
        <f>E53+J53</f>
        <v>5085171.3600000003</v>
      </c>
      <c r="P53" s="139">
        <f t="shared" si="10"/>
        <v>98.897681193967713</v>
      </c>
      <c r="Q53" s="90"/>
    </row>
    <row r="54" spans="1:17" s="5" customFormat="1" ht="100.5" customHeight="1">
      <c r="A54" s="88" t="s">
        <v>424</v>
      </c>
      <c r="B54" s="136" t="s">
        <v>56</v>
      </c>
      <c r="C54" s="142">
        <v>10000</v>
      </c>
      <c r="D54" s="137">
        <v>10000</v>
      </c>
      <c r="E54" s="138">
        <v>3376.8</v>
      </c>
      <c r="F54" s="139">
        <f>E54/D54*100</f>
        <v>33.768000000000001</v>
      </c>
      <c r="G54" s="137">
        <v>56254</v>
      </c>
      <c r="H54" s="137">
        <v>56254</v>
      </c>
      <c r="I54" s="138">
        <v>56254</v>
      </c>
      <c r="J54" s="138"/>
      <c r="K54" s="139"/>
      <c r="L54" s="137">
        <f>C54+G54</f>
        <v>66254</v>
      </c>
      <c r="M54" s="137">
        <f>D54+H54</f>
        <v>66254</v>
      </c>
      <c r="N54" s="138">
        <f t="shared" ref="N54:N59" si="11">D54+I54</f>
        <v>66254</v>
      </c>
      <c r="O54" s="138">
        <f>E54+J54</f>
        <v>3376.8</v>
      </c>
      <c r="P54" s="139"/>
      <c r="Q54" s="90"/>
    </row>
    <row r="55" spans="1:17" s="5" customFormat="1" ht="82.8" customHeight="1">
      <c r="A55" s="88" t="s">
        <v>465</v>
      </c>
      <c r="B55" s="136" t="s">
        <v>383</v>
      </c>
      <c r="C55" s="142">
        <v>68000</v>
      </c>
      <c r="D55" s="137">
        <v>68000</v>
      </c>
      <c r="E55" s="138">
        <v>68000</v>
      </c>
      <c r="F55" s="139">
        <f>E55/D55*100</f>
        <v>100</v>
      </c>
      <c r="G55" s="91"/>
      <c r="H55" s="137"/>
      <c r="I55" s="138"/>
      <c r="J55" s="138"/>
      <c r="K55" s="139"/>
      <c r="L55" s="91"/>
      <c r="M55" s="137">
        <f>D55+H55</f>
        <v>68000</v>
      </c>
      <c r="N55" s="138">
        <f t="shared" si="11"/>
        <v>68000</v>
      </c>
      <c r="O55" s="138">
        <f t="shared" si="3"/>
        <v>68000</v>
      </c>
      <c r="P55" s="158">
        <f>O55/N55*100</f>
        <v>100</v>
      </c>
      <c r="Q55" s="90"/>
    </row>
    <row r="56" spans="1:17" s="5" customFormat="1" ht="62.25" customHeight="1">
      <c r="A56" s="88" t="s">
        <v>427</v>
      </c>
      <c r="B56" s="140" t="s">
        <v>7</v>
      </c>
      <c r="C56" s="142">
        <v>47033</v>
      </c>
      <c r="D56" s="137">
        <v>47033</v>
      </c>
      <c r="E56" s="138">
        <v>46240</v>
      </c>
      <c r="F56" s="139">
        <f>E56/D56*100</f>
        <v>98.313949779941751</v>
      </c>
      <c r="G56" s="137"/>
      <c r="H56" s="137"/>
      <c r="I56" s="138"/>
      <c r="J56" s="92"/>
      <c r="K56" s="139"/>
      <c r="L56" s="91"/>
      <c r="M56" s="137">
        <f>D56+H56</f>
        <v>47033</v>
      </c>
      <c r="N56" s="138">
        <f t="shared" si="11"/>
        <v>47033</v>
      </c>
      <c r="O56" s="138">
        <f t="shared" si="3"/>
        <v>46240</v>
      </c>
      <c r="P56" s="158"/>
      <c r="Q56" s="90"/>
    </row>
    <row r="57" spans="1:17" s="5" customFormat="1" ht="69" hidden="1" customHeight="1">
      <c r="A57" s="88" t="s">
        <v>427</v>
      </c>
      <c r="B57" s="136" t="s">
        <v>428</v>
      </c>
      <c r="C57" s="142">
        <v>0</v>
      </c>
      <c r="D57" s="137">
        <v>0</v>
      </c>
      <c r="E57" s="138"/>
      <c r="F57" s="139"/>
      <c r="G57" s="91">
        <v>0</v>
      </c>
      <c r="H57" s="137"/>
      <c r="I57" s="138"/>
      <c r="J57" s="138"/>
      <c r="K57" s="139" t="e">
        <f t="shared" si="6"/>
        <v>#DIV/0!</v>
      </c>
      <c r="L57" s="91"/>
      <c r="M57" s="137">
        <f>D57+H57</f>
        <v>0</v>
      </c>
      <c r="N57" s="138">
        <f t="shared" si="11"/>
        <v>0</v>
      </c>
      <c r="O57" s="138">
        <f>E57+J57</f>
        <v>0</v>
      </c>
      <c r="P57" s="139" t="e">
        <f>O57/N57*100</f>
        <v>#DIV/0!</v>
      </c>
      <c r="Q57" s="90"/>
    </row>
    <row r="58" spans="1:17" s="5" customFormat="1" ht="60.75" hidden="1" customHeight="1">
      <c r="A58" s="88" t="s">
        <v>86</v>
      </c>
      <c r="B58" s="136" t="s">
        <v>87</v>
      </c>
      <c r="C58" s="142"/>
      <c r="D58" s="137"/>
      <c r="E58" s="138"/>
      <c r="F58" s="139" t="e">
        <f t="shared" ref="F58:F67" si="12">(E58/D58)*100</f>
        <v>#DIV/0!</v>
      </c>
      <c r="G58" s="91"/>
      <c r="H58" s="91"/>
      <c r="I58" s="92"/>
      <c r="J58" s="92"/>
      <c r="K58" s="157" t="e">
        <f>J58/I58*100</f>
        <v>#DIV/0!</v>
      </c>
      <c r="L58" s="91">
        <f>C58+G58</f>
        <v>0</v>
      </c>
      <c r="M58" s="137">
        <f>D58+H58</f>
        <v>0</v>
      </c>
      <c r="N58" s="138">
        <f t="shared" si="11"/>
        <v>0</v>
      </c>
      <c r="O58" s="138">
        <f>E58+J58</f>
        <v>0</v>
      </c>
      <c r="P58" s="139" t="e">
        <f>O58/N58*100</f>
        <v>#DIV/0!</v>
      </c>
      <c r="Q58" s="90"/>
    </row>
    <row r="59" spans="1:17" s="5" customFormat="1" ht="111.75" hidden="1" customHeight="1">
      <c r="A59" s="88" t="s">
        <v>0</v>
      </c>
      <c r="B59" s="136" t="s">
        <v>1</v>
      </c>
      <c r="C59" s="142"/>
      <c r="D59" s="137"/>
      <c r="E59" s="146"/>
      <c r="F59" s="139" t="e">
        <f t="shared" si="12"/>
        <v>#DIV/0!</v>
      </c>
      <c r="G59" s="89"/>
      <c r="H59" s="137"/>
      <c r="I59" s="138"/>
      <c r="J59" s="138"/>
      <c r="K59" s="139" t="e">
        <f t="shared" si="6"/>
        <v>#DIV/0!</v>
      </c>
      <c r="L59" s="91">
        <f>C59+G59</f>
        <v>0</v>
      </c>
      <c r="M59" s="138">
        <f>D59+H59</f>
        <v>0</v>
      </c>
      <c r="N59" s="138">
        <f t="shared" si="11"/>
        <v>0</v>
      </c>
      <c r="O59" s="138">
        <f>E59+J59</f>
        <v>0</v>
      </c>
      <c r="P59" s="141" t="e">
        <f>O59/N59*100</f>
        <v>#DIV/0!</v>
      </c>
      <c r="Q59" s="90"/>
    </row>
    <row r="60" spans="1:17" s="10" customFormat="1" ht="53.25" hidden="1" customHeight="1">
      <c r="A60" s="132" t="s">
        <v>218</v>
      </c>
      <c r="B60" s="147" t="s">
        <v>88</v>
      </c>
      <c r="C60" s="143">
        <f>SUM(C61:C70)</f>
        <v>0</v>
      </c>
      <c r="D60" s="143">
        <f>SUM(D61:D70)</f>
        <v>0</v>
      </c>
      <c r="E60" s="144">
        <f>SUM(E61:E70)</f>
        <v>0</v>
      </c>
      <c r="F60" s="135" t="e">
        <f t="shared" si="12"/>
        <v>#DIV/0!</v>
      </c>
      <c r="G60" s="143">
        <f>SUM(G61:G70)</f>
        <v>0</v>
      </c>
      <c r="H60" s="143">
        <f>SUM(H61:H70)</f>
        <v>0</v>
      </c>
      <c r="I60" s="144">
        <f>SUM(I61:I70)</f>
        <v>0</v>
      </c>
      <c r="J60" s="144">
        <f>SUM(J61:J70)</f>
        <v>0</v>
      </c>
      <c r="K60" s="135" t="e">
        <f>J60/I60*100</f>
        <v>#DIV/0!</v>
      </c>
      <c r="L60" s="143">
        <f>SUM(L61:L70)</f>
        <v>0</v>
      </c>
      <c r="M60" s="143">
        <f>SUM(M61:M70)</f>
        <v>0</v>
      </c>
      <c r="N60" s="144">
        <f>SUM(N61:N70)</f>
        <v>0</v>
      </c>
      <c r="O60" s="144">
        <f>SUM(O61:O70)</f>
        <v>0</v>
      </c>
      <c r="P60" s="135">
        <f t="shared" ref="P60:P70" si="13">IF(N60=0,0,O60/N60*100)</f>
        <v>0</v>
      </c>
      <c r="Q60" s="96"/>
    </row>
    <row r="61" spans="1:17" s="10" customFormat="1" ht="33" hidden="1" customHeight="1">
      <c r="A61" s="153" t="s">
        <v>89</v>
      </c>
      <c r="B61" s="352" t="s">
        <v>90</v>
      </c>
      <c r="C61" s="142"/>
      <c r="D61" s="142"/>
      <c r="E61" s="151"/>
      <c r="F61" s="139" t="e">
        <f t="shared" si="12"/>
        <v>#DIV/0!</v>
      </c>
      <c r="G61" s="142"/>
      <c r="H61" s="142"/>
      <c r="I61" s="151"/>
      <c r="J61" s="151"/>
      <c r="K61" s="139" t="e">
        <f>J61/I61*100</f>
        <v>#DIV/0!</v>
      </c>
      <c r="L61" s="137">
        <f t="shared" ref="L61:M70" si="14">C61+G61</f>
        <v>0</v>
      </c>
      <c r="M61" s="137">
        <f t="shared" si="14"/>
        <v>0</v>
      </c>
      <c r="N61" s="138">
        <f t="shared" ref="N61:N70" si="15">D61+I61</f>
        <v>0</v>
      </c>
      <c r="O61" s="138">
        <f t="shared" ref="O61:O70" si="16">E61+J61</f>
        <v>0</v>
      </c>
      <c r="P61" s="139">
        <f t="shared" si="13"/>
        <v>0</v>
      </c>
      <c r="Q61" s="96"/>
    </row>
    <row r="62" spans="1:17" s="5" customFormat="1" ht="157.5" hidden="1" customHeight="1">
      <c r="A62" s="88" t="s">
        <v>219</v>
      </c>
      <c r="B62" s="136" t="s">
        <v>306</v>
      </c>
      <c r="C62" s="142"/>
      <c r="D62" s="137"/>
      <c r="E62" s="138"/>
      <c r="F62" s="139" t="e">
        <f t="shared" si="12"/>
        <v>#DIV/0!</v>
      </c>
      <c r="G62" s="137"/>
      <c r="H62" s="137"/>
      <c r="I62" s="146"/>
      <c r="J62" s="146"/>
      <c r="K62" s="139" t="e">
        <f>J62/I62*100</f>
        <v>#DIV/0!</v>
      </c>
      <c r="L62" s="137">
        <f t="shared" si="14"/>
        <v>0</v>
      </c>
      <c r="M62" s="137">
        <f t="shared" si="14"/>
        <v>0</v>
      </c>
      <c r="N62" s="138">
        <f t="shared" si="15"/>
        <v>0</v>
      </c>
      <c r="O62" s="138">
        <f t="shared" si="16"/>
        <v>0</v>
      </c>
      <c r="P62" s="139">
        <f t="shared" si="13"/>
        <v>0</v>
      </c>
      <c r="Q62" s="90"/>
    </row>
    <row r="63" spans="1:17" s="5" customFormat="1" ht="89.25" hidden="1" customHeight="1">
      <c r="A63" s="148" t="s">
        <v>220</v>
      </c>
      <c r="B63" s="136" t="s">
        <v>307</v>
      </c>
      <c r="C63" s="142"/>
      <c r="D63" s="137"/>
      <c r="E63" s="138"/>
      <c r="F63" s="139" t="e">
        <f t="shared" si="12"/>
        <v>#DIV/0!</v>
      </c>
      <c r="G63" s="91"/>
      <c r="H63" s="91"/>
      <c r="I63" s="99"/>
      <c r="J63" s="99"/>
      <c r="K63" s="157" t="e">
        <f t="shared" ref="K63:K70" si="17">J63/I63*100</f>
        <v>#DIV/0!</v>
      </c>
      <c r="L63" s="137">
        <f t="shared" si="14"/>
        <v>0</v>
      </c>
      <c r="M63" s="137">
        <f t="shared" si="14"/>
        <v>0</v>
      </c>
      <c r="N63" s="138">
        <f t="shared" si="15"/>
        <v>0</v>
      </c>
      <c r="O63" s="138">
        <f t="shared" si="16"/>
        <v>0</v>
      </c>
      <c r="P63" s="139">
        <f t="shared" si="13"/>
        <v>0</v>
      </c>
      <c r="Q63" s="90"/>
    </row>
    <row r="64" spans="1:17" s="5" customFormat="1" ht="59.25" hidden="1" customHeight="1">
      <c r="A64" s="88" t="s">
        <v>221</v>
      </c>
      <c r="B64" s="136" t="s">
        <v>222</v>
      </c>
      <c r="C64" s="142"/>
      <c r="D64" s="137"/>
      <c r="E64" s="138"/>
      <c r="F64" s="139" t="e">
        <f t="shared" si="12"/>
        <v>#DIV/0!</v>
      </c>
      <c r="G64" s="91"/>
      <c r="H64" s="137"/>
      <c r="I64" s="146"/>
      <c r="J64" s="146"/>
      <c r="K64" s="139" t="e">
        <f t="shared" si="17"/>
        <v>#DIV/0!</v>
      </c>
      <c r="L64" s="137">
        <f t="shared" si="14"/>
        <v>0</v>
      </c>
      <c r="M64" s="137">
        <f t="shared" si="14"/>
        <v>0</v>
      </c>
      <c r="N64" s="138">
        <f t="shared" si="15"/>
        <v>0</v>
      </c>
      <c r="O64" s="138">
        <f t="shared" si="16"/>
        <v>0</v>
      </c>
      <c r="P64" s="139">
        <f t="shared" si="13"/>
        <v>0</v>
      </c>
      <c r="Q64" s="90"/>
    </row>
    <row r="65" spans="1:17" s="5" customFormat="1" ht="52.5" hidden="1" customHeight="1">
      <c r="A65" s="88" t="s">
        <v>223</v>
      </c>
      <c r="B65" s="136" t="s">
        <v>224</v>
      </c>
      <c r="C65" s="142"/>
      <c r="D65" s="137"/>
      <c r="E65" s="138"/>
      <c r="F65" s="139" t="e">
        <f t="shared" si="12"/>
        <v>#DIV/0!</v>
      </c>
      <c r="G65" s="91"/>
      <c r="H65" s="137"/>
      <c r="I65" s="146"/>
      <c r="J65" s="138"/>
      <c r="K65" s="139" t="e">
        <f t="shared" si="17"/>
        <v>#DIV/0!</v>
      </c>
      <c r="L65" s="137">
        <f t="shared" si="14"/>
        <v>0</v>
      </c>
      <c r="M65" s="137">
        <f t="shared" si="14"/>
        <v>0</v>
      </c>
      <c r="N65" s="138">
        <f t="shared" si="15"/>
        <v>0</v>
      </c>
      <c r="O65" s="138">
        <f t="shared" si="16"/>
        <v>0</v>
      </c>
      <c r="P65" s="139">
        <f t="shared" si="13"/>
        <v>0</v>
      </c>
      <c r="Q65" s="90"/>
    </row>
    <row r="66" spans="1:17" s="5" customFormat="1" ht="42.75" hidden="1" customHeight="1">
      <c r="A66" s="88" t="s">
        <v>226</v>
      </c>
      <c r="B66" s="136" t="s">
        <v>225</v>
      </c>
      <c r="C66" s="142"/>
      <c r="D66" s="149"/>
      <c r="E66" s="138"/>
      <c r="F66" s="139" t="e">
        <f t="shared" si="12"/>
        <v>#DIV/0!</v>
      </c>
      <c r="G66" s="91"/>
      <c r="H66" s="91"/>
      <c r="I66" s="99"/>
      <c r="J66" s="92"/>
      <c r="K66" s="156" t="e">
        <f t="shared" si="17"/>
        <v>#DIV/0!</v>
      </c>
      <c r="L66" s="137">
        <f t="shared" si="14"/>
        <v>0</v>
      </c>
      <c r="M66" s="137">
        <f t="shared" si="14"/>
        <v>0</v>
      </c>
      <c r="N66" s="138">
        <f t="shared" si="15"/>
        <v>0</v>
      </c>
      <c r="O66" s="138">
        <f t="shared" si="16"/>
        <v>0</v>
      </c>
      <c r="P66" s="139">
        <f t="shared" si="13"/>
        <v>0</v>
      </c>
      <c r="Q66" s="90"/>
    </row>
    <row r="67" spans="1:17" s="5" customFormat="1" ht="49.5" hidden="1" customHeight="1">
      <c r="A67" s="88" t="s">
        <v>91</v>
      </c>
      <c r="B67" s="136" t="s">
        <v>92</v>
      </c>
      <c r="C67" s="142"/>
      <c r="D67" s="149"/>
      <c r="E67" s="138"/>
      <c r="F67" s="139" t="e">
        <f t="shared" si="12"/>
        <v>#DIV/0!</v>
      </c>
      <c r="G67" s="91"/>
      <c r="H67" s="137"/>
      <c r="I67" s="146"/>
      <c r="J67" s="138"/>
      <c r="K67" s="156" t="e">
        <f t="shared" si="17"/>
        <v>#DIV/0!</v>
      </c>
      <c r="L67" s="137">
        <f t="shared" si="14"/>
        <v>0</v>
      </c>
      <c r="M67" s="137">
        <f t="shared" si="14"/>
        <v>0</v>
      </c>
      <c r="N67" s="138">
        <f t="shared" si="15"/>
        <v>0</v>
      </c>
      <c r="O67" s="138">
        <f t="shared" si="16"/>
        <v>0</v>
      </c>
      <c r="P67" s="139">
        <f t="shared" si="13"/>
        <v>0</v>
      </c>
      <c r="Q67" s="90"/>
    </row>
    <row r="68" spans="1:17" s="5" customFormat="1" ht="46.5" hidden="1" customHeight="1">
      <c r="A68" s="88" t="s">
        <v>93</v>
      </c>
      <c r="B68" s="136" t="s">
        <v>94</v>
      </c>
      <c r="C68" s="142"/>
      <c r="D68" s="149"/>
      <c r="E68" s="138"/>
      <c r="F68" s="139"/>
      <c r="G68" s="137"/>
      <c r="H68" s="137"/>
      <c r="I68" s="146"/>
      <c r="J68" s="138"/>
      <c r="K68" s="139" t="e">
        <f t="shared" si="17"/>
        <v>#DIV/0!</v>
      </c>
      <c r="L68" s="137">
        <f t="shared" si="14"/>
        <v>0</v>
      </c>
      <c r="M68" s="137">
        <f t="shared" si="14"/>
        <v>0</v>
      </c>
      <c r="N68" s="138">
        <f t="shared" si="15"/>
        <v>0</v>
      </c>
      <c r="O68" s="138">
        <f t="shared" si="16"/>
        <v>0</v>
      </c>
      <c r="P68" s="139">
        <f t="shared" si="13"/>
        <v>0</v>
      </c>
      <c r="Q68" s="90"/>
    </row>
    <row r="69" spans="1:17" s="5" customFormat="1" ht="82.5" hidden="1" customHeight="1">
      <c r="A69" s="88" t="s">
        <v>57</v>
      </c>
      <c r="B69" s="136" t="s">
        <v>59</v>
      </c>
      <c r="C69" s="142"/>
      <c r="D69" s="149"/>
      <c r="E69" s="138"/>
      <c r="F69" s="139"/>
      <c r="G69" s="137"/>
      <c r="H69" s="137"/>
      <c r="I69" s="146"/>
      <c r="J69" s="138"/>
      <c r="K69" s="139" t="e">
        <f t="shared" si="17"/>
        <v>#DIV/0!</v>
      </c>
      <c r="L69" s="137"/>
      <c r="M69" s="137">
        <f t="shared" si="14"/>
        <v>0</v>
      </c>
      <c r="N69" s="138">
        <f t="shared" si="15"/>
        <v>0</v>
      </c>
      <c r="O69" s="138">
        <f t="shared" si="16"/>
        <v>0</v>
      </c>
      <c r="P69" s="139">
        <f t="shared" si="13"/>
        <v>0</v>
      </c>
      <c r="Q69" s="90"/>
    </row>
    <row r="70" spans="1:17" s="5" customFormat="1" ht="102.75" hidden="1" customHeight="1">
      <c r="A70" s="88" t="s">
        <v>58</v>
      </c>
      <c r="B70" s="136" t="s">
        <v>60</v>
      </c>
      <c r="C70" s="142"/>
      <c r="D70" s="149"/>
      <c r="E70" s="138"/>
      <c r="F70" s="139"/>
      <c r="G70" s="137"/>
      <c r="H70" s="137"/>
      <c r="I70" s="146"/>
      <c r="J70" s="138"/>
      <c r="K70" s="139" t="e">
        <f t="shared" si="17"/>
        <v>#DIV/0!</v>
      </c>
      <c r="L70" s="137"/>
      <c r="M70" s="137">
        <f t="shared" si="14"/>
        <v>0</v>
      </c>
      <c r="N70" s="138">
        <f t="shared" si="15"/>
        <v>0</v>
      </c>
      <c r="O70" s="138">
        <f t="shared" si="16"/>
        <v>0</v>
      </c>
      <c r="P70" s="139">
        <f t="shared" si="13"/>
        <v>0</v>
      </c>
      <c r="Q70" s="90"/>
    </row>
    <row r="71" spans="1:17" s="10" customFormat="1" ht="50.25" hidden="1" customHeight="1">
      <c r="A71" s="132" t="s">
        <v>212</v>
      </c>
      <c r="B71" s="147" t="s">
        <v>95</v>
      </c>
      <c r="C71" s="143">
        <f>SUM(C72:C84)</f>
        <v>0</v>
      </c>
      <c r="D71" s="143">
        <f>SUM(D72:D84)</f>
        <v>0</v>
      </c>
      <c r="E71" s="143">
        <f>SUM(E72:E84)</f>
        <v>0</v>
      </c>
      <c r="F71" s="135" t="e">
        <f t="shared" ref="F71:F82" si="18">(E71/D71)*100</f>
        <v>#DIV/0!</v>
      </c>
      <c r="G71" s="143">
        <f>SUM(G72:G84)</f>
        <v>0</v>
      </c>
      <c r="H71" s="143">
        <f>SUM(H72:H84)</f>
        <v>0</v>
      </c>
      <c r="I71" s="143">
        <f>SUM(I72:I84)</f>
        <v>0</v>
      </c>
      <c r="J71" s="143">
        <f>SUM(J72:J84)</f>
        <v>0</v>
      </c>
      <c r="K71" s="135" t="e">
        <f>J71/I71*100</f>
        <v>#DIV/0!</v>
      </c>
      <c r="L71" s="143">
        <f>SUM(L72:L84)</f>
        <v>0</v>
      </c>
      <c r="M71" s="143">
        <f>SUM(M72:M84)</f>
        <v>0</v>
      </c>
      <c r="N71" s="143">
        <f>SUM(N72:N84)</f>
        <v>0</v>
      </c>
      <c r="O71" s="143">
        <f>SUM(O72:O84)</f>
        <v>0</v>
      </c>
      <c r="P71" s="160" t="e">
        <f t="shared" ref="P71:P82" si="19">O71/N71*100</f>
        <v>#DIV/0!</v>
      </c>
      <c r="Q71" s="96"/>
    </row>
    <row r="72" spans="1:17" s="5" customFormat="1" ht="56.25" hidden="1" customHeight="1">
      <c r="A72" s="88" t="s">
        <v>213</v>
      </c>
      <c r="B72" s="136" t="s">
        <v>308</v>
      </c>
      <c r="C72" s="142"/>
      <c r="D72" s="149"/>
      <c r="E72" s="138"/>
      <c r="F72" s="139" t="e">
        <f t="shared" si="18"/>
        <v>#DIV/0!</v>
      </c>
      <c r="G72" s="137"/>
      <c r="H72" s="137"/>
      <c r="I72" s="146"/>
      <c r="J72" s="138"/>
      <c r="K72" s="139" t="e">
        <f>J72/I72*100</f>
        <v>#DIV/0!</v>
      </c>
      <c r="L72" s="137">
        <f t="shared" ref="L72:L82" si="20">C72+G72</f>
        <v>0</v>
      </c>
      <c r="M72" s="137">
        <f t="shared" ref="M72:M82" si="21">D72+H72</f>
        <v>0</v>
      </c>
      <c r="N72" s="138">
        <f t="shared" ref="N72:N82" si="22">D72+I72</f>
        <v>0</v>
      </c>
      <c r="O72" s="138">
        <f t="shared" ref="O72:O82" si="23">E72+J72</f>
        <v>0</v>
      </c>
      <c r="P72" s="139" t="e">
        <f t="shared" si="19"/>
        <v>#DIV/0!</v>
      </c>
      <c r="Q72" s="90"/>
    </row>
    <row r="73" spans="1:17" s="5" customFormat="1" ht="61.5" hidden="1" customHeight="1">
      <c r="A73" s="83" t="s">
        <v>259</v>
      </c>
      <c r="B73" s="80" t="s">
        <v>256</v>
      </c>
      <c r="C73" s="98"/>
      <c r="D73" s="100"/>
      <c r="E73" s="92"/>
      <c r="F73" s="93" t="e">
        <f t="shared" si="18"/>
        <v>#DIV/0!</v>
      </c>
      <c r="G73" s="91"/>
      <c r="H73" s="91"/>
      <c r="I73" s="99"/>
      <c r="J73" s="92"/>
      <c r="K73" s="93"/>
      <c r="L73" s="91">
        <f t="shared" si="20"/>
        <v>0</v>
      </c>
      <c r="M73" s="91">
        <f t="shared" si="21"/>
        <v>0</v>
      </c>
      <c r="N73" s="92">
        <f t="shared" si="22"/>
        <v>0</v>
      </c>
      <c r="O73" s="92">
        <f t="shared" si="23"/>
        <v>0</v>
      </c>
      <c r="P73" s="93" t="e">
        <f t="shared" si="19"/>
        <v>#DIV/0!</v>
      </c>
      <c r="Q73" s="90"/>
    </row>
    <row r="74" spans="1:17" s="5" customFormat="1" ht="38.25" hidden="1" customHeight="1">
      <c r="A74" s="351">
        <v>712100</v>
      </c>
      <c r="B74" s="278" t="s">
        <v>96</v>
      </c>
      <c r="C74" s="355"/>
      <c r="D74" s="356"/>
      <c r="E74" s="357"/>
      <c r="F74" s="139" t="e">
        <f t="shared" si="18"/>
        <v>#DIV/0!</v>
      </c>
      <c r="G74" s="358"/>
      <c r="H74" s="358"/>
      <c r="I74" s="359"/>
      <c r="J74" s="357"/>
      <c r="K74" s="139" t="e">
        <f>J74/I74*100</f>
        <v>#DIV/0!</v>
      </c>
      <c r="L74" s="137">
        <f t="shared" si="20"/>
        <v>0</v>
      </c>
      <c r="M74" s="137">
        <f t="shared" si="21"/>
        <v>0</v>
      </c>
      <c r="N74" s="138">
        <f t="shared" si="22"/>
        <v>0</v>
      </c>
      <c r="O74" s="138">
        <f t="shared" si="23"/>
        <v>0</v>
      </c>
      <c r="P74" s="139" t="e">
        <f t="shared" si="19"/>
        <v>#DIV/0!</v>
      </c>
      <c r="Q74" s="90"/>
    </row>
    <row r="75" spans="1:17" s="5" customFormat="1" ht="94.5" hidden="1" customHeight="1">
      <c r="A75" s="88" t="s">
        <v>214</v>
      </c>
      <c r="B75" s="136" t="s">
        <v>215</v>
      </c>
      <c r="C75" s="137"/>
      <c r="D75" s="137"/>
      <c r="E75" s="138"/>
      <c r="F75" s="139" t="e">
        <f t="shared" si="18"/>
        <v>#DIV/0!</v>
      </c>
      <c r="G75" s="91"/>
      <c r="H75" s="91"/>
      <c r="I75" s="146"/>
      <c r="J75" s="138"/>
      <c r="K75" s="141"/>
      <c r="L75" s="137">
        <f t="shared" si="20"/>
        <v>0</v>
      </c>
      <c r="M75" s="137">
        <f t="shared" si="21"/>
        <v>0</v>
      </c>
      <c r="N75" s="138">
        <f t="shared" si="22"/>
        <v>0</v>
      </c>
      <c r="O75" s="138">
        <f t="shared" si="23"/>
        <v>0</v>
      </c>
      <c r="P75" s="139" t="e">
        <f t="shared" si="19"/>
        <v>#DIV/0!</v>
      </c>
      <c r="Q75" s="90"/>
    </row>
    <row r="76" spans="1:17" s="5" customFormat="1" ht="81" hidden="1" customHeight="1">
      <c r="A76" s="88" t="s">
        <v>203</v>
      </c>
      <c r="B76" s="136" t="s">
        <v>204</v>
      </c>
      <c r="C76" s="137"/>
      <c r="D76" s="137"/>
      <c r="E76" s="138"/>
      <c r="F76" s="139" t="e">
        <f t="shared" si="18"/>
        <v>#DIV/0!</v>
      </c>
      <c r="G76" s="91"/>
      <c r="H76" s="91"/>
      <c r="I76" s="99"/>
      <c r="J76" s="92"/>
      <c r="K76" s="141"/>
      <c r="L76" s="137">
        <f t="shared" si="20"/>
        <v>0</v>
      </c>
      <c r="M76" s="137">
        <f t="shared" si="21"/>
        <v>0</v>
      </c>
      <c r="N76" s="138">
        <f t="shared" si="22"/>
        <v>0</v>
      </c>
      <c r="O76" s="138">
        <f t="shared" si="23"/>
        <v>0</v>
      </c>
      <c r="P76" s="139" t="e">
        <f t="shared" si="19"/>
        <v>#DIV/0!</v>
      </c>
      <c r="Q76" s="90"/>
    </row>
    <row r="77" spans="1:17" s="5" customFormat="1" ht="54" hidden="1" customHeight="1">
      <c r="A77" s="88" t="s">
        <v>97</v>
      </c>
      <c r="B77" s="136" t="s">
        <v>98</v>
      </c>
      <c r="C77" s="137"/>
      <c r="D77" s="137"/>
      <c r="E77" s="138"/>
      <c r="F77" s="139" t="e">
        <f t="shared" si="18"/>
        <v>#DIV/0!</v>
      </c>
      <c r="G77" s="91"/>
      <c r="H77" s="91"/>
      <c r="I77" s="99"/>
      <c r="J77" s="92"/>
      <c r="K77" s="141"/>
      <c r="L77" s="137"/>
      <c r="M77" s="137">
        <f t="shared" si="21"/>
        <v>0</v>
      </c>
      <c r="N77" s="138">
        <f t="shared" si="22"/>
        <v>0</v>
      </c>
      <c r="O77" s="138">
        <f t="shared" si="23"/>
        <v>0</v>
      </c>
      <c r="P77" s="139" t="e">
        <f t="shared" si="19"/>
        <v>#DIV/0!</v>
      </c>
      <c r="Q77" s="90"/>
    </row>
    <row r="78" spans="1:17" s="5" customFormat="1" ht="73.5" hidden="1" customHeight="1">
      <c r="A78" s="88" t="s">
        <v>205</v>
      </c>
      <c r="B78" s="136" t="s">
        <v>206</v>
      </c>
      <c r="C78" s="137"/>
      <c r="D78" s="137"/>
      <c r="E78" s="138"/>
      <c r="F78" s="139" t="e">
        <f t="shared" si="18"/>
        <v>#DIV/0!</v>
      </c>
      <c r="G78" s="91"/>
      <c r="H78" s="91"/>
      <c r="I78" s="99"/>
      <c r="J78" s="92"/>
      <c r="K78" s="141"/>
      <c r="L78" s="137">
        <f t="shared" si="20"/>
        <v>0</v>
      </c>
      <c r="M78" s="137">
        <f t="shared" si="21"/>
        <v>0</v>
      </c>
      <c r="N78" s="138">
        <f t="shared" si="22"/>
        <v>0</v>
      </c>
      <c r="O78" s="138">
        <f t="shared" si="23"/>
        <v>0</v>
      </c>
      <c r="P78" s="139" t="e">
        <f t="shared" si="19"/>
        <v>#DIV/0!</v>
      </c>
      <c r="Q78" s="90"/>
    </row>
    <row r="79" spans="1:17" s="5" customFormat="1" ht="73.5" hidden="1" customHeight="1">
      <c r="A79" s="88" t="s">
        <v>99</v>
      </c>
      <c r="B79" s="136" t="s">
        <v>100</v>
      </c>
      <c r="C79" s="137"/>
      <c r="D79" s="137"/>
      <c r="E79" s="138"/>
      <c r="F79" s="139" t="e">
        <f t="shared" si="18"/>
        <v>#DIV/0!</v>
      </c>
      <c r="G79" s="91"/>
      <c r="H79" s="91"/>
      <c r="I79" s="99"/>
      <c r="J79" s="92"/>
      <c r="K79" s="141"/>
      <c r="L79" s="137">
        <f t="shared" si="20"/>
        <v>0</v>
      </c>
      <c r="M79" s="137">
        <f t="shared" si="21"/>
        <v>0</v>
      </c>
      <c r="N79" s="138">
        <f t="shared" si="22"/>
        <v>0</v>
      </c>
      <c r="O79" s="138">
        <f t="shared" si="23"/>
        <v>0</v>
      </c>
      <c r="P79" s="139" t="e">
        <f t="shared" si="19"/>
        <v>#DIV/0!</v>
      </c>
      <c r="Q79" s="90"/>
    </row>
    <row r="80" spans="1:17" s="5" customFormat="1" ht="38.25" hidden="1" customHeight="1">
      <c r="A80" s="88" t="s">
        <v>207</v>
      </c>
      <c r="B80" s="136" t="s">
        <v>208</v>
      </c>
      <c r="C80" s="137"/>
      <c r="D80" s="137"/>
      <c r="E80" s="138"/>
      <c r="F80" s="139" t="e">
        <f t="shared" si="18"/>
        <v>#DIV/0!</v>
      </c>
      <c r="G80" s="91"/>
      <c r="H80" s="91"/>
      <c r="I80" s="99"/>
      <c r="J80" s="92"/>
      <c r="K80" s="93"/>
      <c r="L80" s="137">
        <f t="shared" si="20"/>
        <v>0</v>
      </c>
      <c r="M80" s="137">
        <f t="shared" si="21"/>
        <v>0</v>
      </c>
      <c r="N80" s="138">
        <f t="shared" si="22"/>
        <v>0</v>
      </c>
      <c r="O80" s="138">
        <f t="shared" si="23"/>
        <v>0</v>
      </c>
      <c r="P80" s="139" t="e">
        <f t="shared" si="19"/>
        <v>#DIV/0!</v>
      </c>
      <c r="Q80" s="90"/>
    </row>
    <row r="81" spans="1:17" s="5" customFormat="1" ht="66.75" hidden="1" customHeight="1">
      <c r="A81" s="83" t="s">
        <v>260</v>
      </c>
      <c r="B81" s="80" t="s">
        <v>257</v>
      </c>
      <c r="C81" s="91"/>
      <c r="D81" s="91"/>
      <c r="E81" s="92"/>
      <c r="F81" s="93" t="e">
        <f t="shared" si="18"/>
        <v>#DIV/0!</v>
      </c>
      <c r="G81" s="91"/>
      <c r="H81" s="91"/>
      <c r="I81" s="99"/>
      <c r="J81" s="92"/>
      <c r="K81" s="93"/>
      <c r="L81" s="91">
        <f t="shared" si="20"/>
        <v>0</v>
      </c>
      <c r="M81" s="91">
        <f t="shared" si="21"/>
        <v>0</v>
      </c>
      <c r="N81" s="92">
        <f t="shared" si="22"/>
        <v>0</v>
      </c>
      <c r="O81" s="92">
        <f t="shared" si="23"/>
        <v>0</v>
      </c>
      <c r="P81" s="93" t="e">
        <f t="shared" si="19"/>
        <v>#DIV/0!</v>
      </c>
      <c r="Q81" s="90"/>
    </row>
    <row r="82" spans="1:17" s="5" customFormat="1" ht="53.25" hidden="1" customHeight="1">
      <c r="A82" s="83" t="s">
        <v>261</v>
      </c>
      <c r="B82" s="80" t="s">
        <v>258</v>
      </c>
      <c r="C82" s="98"/>
      <c r="D82" s="91"/>
      <c r="E82" s="92"/>
      <c r="F82" s="93" t="e">
        <f t="shared" si="18"/>
        <v>#DIV/0!</v>
      </c>
      <c r="G82" s="91"/>
      <c r="H82" s="91"/>
      <c r="I82" s="99"/>
      <c r="J82" s="92"/>
      <c r="K82" s="93"/>
      <c r="L82" s="91">
        <f t="shared" si="20"/>
        <v>0</v>
      </c>
      <c r="M82" s="91">
        <f t="shared" si="21"/>
        <v>0</v>
      </c>
      <c r="N82" s="92">
        <f t="shared" si="22"/>
        <v>0</v>
      </c>
      <c r="O82" s="92">
        <f t="shared" si="23"/>
        <v>0</v>
      </c>
      <c r="P82" s="93" t="e">
        <f t="shared" si="19"/>
        <v>#DIV/0!</v>
      </c>
      <c r="Q82" s="90"/>
    </row>
    <row r="83" spans="1:17" s="5" customFormat="1" ht="109.5" hidden="1" customHeight="1">
      <c r="A83" s="364" t="s">
        <v>37</v>
      </c>
      <c r="B83" s="136" t="s">
        <v>60</v>
      </c>
      <c r="C83" s="98"/>
      <c r="D83" s="91"/>
      <c r="E83" s="92"/>
      <c r="F83" s="93"/>
      <c r="G83" s="91"/>
      <c r="H83" s="137"/>
      <c r="I83" s="146"/>
      <c r="J83" s="138"/>
      <c r="K83" s="139" t="e">
        <f>J83/I83*100</f>
        <v>#DIV/0!</v>
      </c>
      <c r="L83" s="137">
        <f>C83+G83</f>
        <v>0</v>
      </c>
      <c r="M83" s="137">
        <f>D83+H83</f>
        <v>0</v>
      </c>
      <c r="N83" s="138">
        <f>D83+I83</f>
        <v>0</v>
      </c>
      <c r="O83" s="138">
        <f>E83+J83</f>
        <v>0</v>
      </c>
      <c r="P83" s="139" t="e">
        <f>O83/N83*100</f>
        <v>#DIV/0!</v>
      </c>
      <c r="Q83" s="90"/>
    </row>
    <row r="84" spans="1:17" s="5" customFormat="1" ht="117.75" hidden="1" customHeight="1">
      <c r="A84" s="364" t="s">
        <v>38</v>
      </c>
      <c r="B84" s="140" t="s">
        <v>63</v>
      </c>
      <c r="C84" s="98"/>
      <c r="D84" s="91"/>
      <c r="E84" s="92"/>
      <c r="F84" s="93"/>
      <c r="G84" s="91"/>
      <c r="H84" s="137"/>
      <c r="I84" s="146"/>
      <c r="J84" s="92"/>
      <c r="K84" s="139" t="e">
        <f>J84/I84*100</f>
        <v>#DIV/0!</v>
      </c>
      <c r="L84" s="137">
        <f>C84+G84</f>
        <v>0</v>
      </c>
      <c r="M84" s="137">
        <f>D84+H84</f>
        <v>0</v>
      </c>
      <c r="N84" s="138">
        <f>D84+I84</f>
        <v>0</v>
      </c>
      <c r="O84" s="138">
        <f>E84+J84</f>
        <v>0</v>
      </c>
      <c r="P84" s="139" t="e">
        <f>O84/N84*100</f>
        <v>#DIV/0!</v>
      </c>
      <c r="Q84" s="90"/>
    </row>
    <row r="85" spans="1:17" s="10" customFormat="1" ht="67.5" hidden="1" customHeight="1">
      <c r="A85" s="132" t="s">
        <v>209</v>
      </c>
      <c r="B85" s="147" t="s">
        <v>27</v>
      </c>
      <c r="C85" s="143">
        <f>SUM(C86:C113)</f>
        <v>0</v>
      </c>
      <c r="D85" s="144">
        <f>SUM(D86:D113)</f>
        <v>0</v>
      </c>
      <c r="E85" s="144">
        <f>SUM(E86:E113)</f>
        <v>0</v>
      </c>
      <c r="F85" s="135" t="e">
        <f t="shared" ref="F85:F111" si="24">(E85/D85)*100</f>
        <v>#DIV/0!</v>
      </c>
      <c r="G85" s="143">
        <f>SUM(G86:G113)</f>
        <v>0</v>
      </c>
      <c r="H85" s="143">
        <f>SUM(H86:H113)</f>
        <v>0</v>
      </c>
      <c r="I85" s="144">
        <f>SUM(I86:I113)</f>
        <v>0</v>
      </c>
      <c r="J85" s="144">
        <f>SUM(J86:J113)</f>
        <v>0</v>
      </c>
      <c r="K85" s="135" t="e">
        <f>J85/I85*100</f>
        <v>#DIV/0!</v>
      </c>
      <c r="L85" s="143">
        <f>SUM(L86:L113)</f>
        <v>0</v>
      </c>
      <c r="M85" s="144">
        <f>SUM(M86:M113)</f>
        <v>0</v>
      </c>
      <c r="N85" s="144">
        <f>SUM(N86:N113)</f>
        <v>0</v>
      </c>
      <c r="O85" s="144">
        <f>SUM(O86:O113)</f>
        <v>0</v>
      </c>
      <c r="P85" s="135" t="e">
        <f t="shared" ref="P85:P121" si="25">O85/N85*100</f>
        <v>#DIV/0!</v>
      </c>
      <c r="Q85" s="96"/>
    </row>
    <row r="86" spans="1:17" s="5" customFormat="1" ht="101.25" hidden="1" customHeight="1">
      <c r="A86" s="88" t="s">
        <v>210</v>
      </c>
      <c r="B86" s="136" t="s">
        <v>192</v>
      </c>
      <c r="C86" s="142"/>
      <c r="D86" s="138"/>
      <c r="E86" s="138"/>
      <c r="F86" s="139" t="e">
        <f t="shared" si="24"/>
        <v>#DIV/0!</v>
      </c>
      <c r="G86" s="91"/>
      <c r="H86" s="91"/>
      <c r="I86" s="92"/>
      <c r="J86" s="92"/>
      <c r="K86" s="93"/>
      <c r="L86" s="137">
        <f t="shared" ref="L86:M89" si="26">C86+G86</f>
        <v>0</v>
      </c>
      <c r="M86" s="137">
        <f t="shared" si="26"/>
        <v>0</v>
      </c>
      <c r="N86" s="138">
        <f t="shared" ref="N86:N113" si="27">D86+I86</f>
        <v>0</v>
      </c>
      <c r="O86" s="138">
        <f t="shared" ref="O86:O113" si="28">E86+J86</f>
        <v>0</v>
      </c>
      <c r="P86" s="139" t="e">
        <f t="shared" si="25"/>
        <v>#DIV/0!</v>
      </c>
      <c r="Q86" s="90"/>
    </row>
    <row r="87" spans="1:17" s="5" customFormat="1" ht="90.75" hidden="1" customHeight="1">
      <c r="A87" s="88" t="s">
        <v>193</v>
      </c>
      <c r="B87" s="136" t="s">
        <v>194</v>
      </c>
      <c r="C87" s="142"/>
      <c r="D87" s="138"/>
      <c r="E87" s="138"/>
      <c r="F87" s="139" t="e">
        <f t="shared" si="24"/>
        <v>#DIV/0!</v>
      </c>
      <c r="G87" s="91"/>
      <c r="H87" s="91"/>
      <c r="I87" s="92"/>
      <c r="J87" s="92"/>
      <c r="K87" s="93"/>
      <c r="L87" s="137">
        <f t="shared" si="26"/>
        <v>0</v>
      </c>
      <c r="M87" s="137">
        <f t="shared" si="26"/>
        <v>0</v>
      </c>
      <c r="N87" s="138">
        <f t="shared" si="27"/>
        <v>0</v>
      </c>
      <c r="O87" s="138">
        <f t="shared" si="28"/>
        <v>0</v>
      </c>
      <c r="P87" s="141" t="e">
        <f t="shared" si="25"/>
        <v>#DIV/0!</v>
      </c>
      <c r="Q87" s="90"/>
    </row>
    <row r="88" spans="1:17" s="5" customFormat="1" ht="141.75" hidden="1" customHeight="1">
      <c r="A88" s="88" t="s">
        <v>195</v>
      </c>
      <c r="B88" s="150" t="s">
        <v>196</v>
      </c>
      <c r="C88" s="142"/>
      <c r="D88" s="138"/>
      <c r="E88" s="138"/>
      <c r="F88" s="139" t="e">
        <f t="shared" si="24"/>
        <v>#DIV/0!</v>
      </c>
      <c r="G88" s="91"/>
      <c r="H88" s="91"/>
      <c r="I88" s="92"/>
      <c r="J88" s="92"/>
      <c r="K88" s="93"/>
      <c r="L88" s="137">
        <f t="shared" si="26"/>
        <v>0</v>
      </c>
      <c r="M88" s="137">
        <f t="shared" si="26"/>
        <v>0</v>
      </c>
      <c r="N88" s="138">
        <f t="shared" si="27"/>
        <v>0</v>
      </c>
      <c r="O88" s="138">
        <f t="shared" si="28"/>
        <v>0</v>
      </c>
      <c r="P88" s="139" t="e">
        <f t="shared" si="25"/>
        <v>#DIV/0!</v>
      </c>
      <c r="Q88" s="90"/>
    </row>
    <row r="89" spans="1:17" s="5" customFormat="1" ht="111.75" hidden="1" customHeight="1">
      <c r="A89" s="88" t="s">
        <v>197</v>
      </c>
      <c r="B89" s="136" t="s">
        <v>315</v>
      </c>
      <c r="C89" s="142"/>
      <c r="D89" s="138"/>
      <c r="E89" s="138"/>
      <c r="F89" s="139" t="e">
        <f t="shared" si="24"/>
        <v>#DIV/0!</v>
      </c>
      <c r="G89" s="91"/>
      <c r="H89" s="91"/>
      <c r="I89" s="92"/>
      <c r="J89" s="92"/>
      <c r="K89" s="93"/>
      <c r="L89" s="137">
        <f t="shared" si="26"/>
        <v>0</v>
      </c>
      <c r="M89" s="137">
        <f t="shared" si="26"/>
        <v>0</v>
      </c>
      <c r="N89" s="138">
        <f t="shared" si="27"/>
        <v>0</v>
      </c>
      <c r="O89" s="138">
        <f t="shared" si="28"/>
        <v>0</v>
      </c>
      <c r="P89" s="139" t="e">
        <f t="shared" si="25"/>
        <v>#DIV/0!</v>
      </c>
      <c r="Q89" s="101"/>
    </row>
    <row r="90" spans="1:17" s="5" customFormat="1" ht="62.25" hidden="1" customHeight="1">
      <c r="A90" s="88" t="s">
        <v>353</v>
      </c>
      <c r="B90" s="136" t="s">
        <v>316</v>
      </c>
      <c r="C90" s="142"/>
      <c r="D90" s="138"/>
      <c r="E90" s="138"/>
      <c r="F90" s="139" t="e">
        <f t="shared" si="24"/>
        <v>#DIV/0!</v>
      </c>
      <c r="G90" s="91"/>
      <c r="H90" s="91"/>
      <c r="I90" s="99"/>
      <c r="J90" s="92"/>
      <c r="K90" s="93"/>
      <c r="L90" s="137">
        <f t="shared" ref="L90:L113" si="29">C90+G90</f>
        <v>0</v>
      </c>
      <c r="M90" s="137">
        <f t="shared" ref="M90:M113" si="30">D90+H90</f>
        <v>0</v>
      </c>
      <c r="N90" s="138">
        <f t="shared" si="27"/>
        <v>0</v>
      </c>
      <c r="O90" s="138">
        <f t="shared" si="28"/>
        <v>0</v>
      </c>
      <c r="P90" s="139" t="e">
        <f t="shared" si="25"/>
        <v>#DIV/0!</v>
      </c>
      <c r="Q90" s="90"/>
    </row>
    <row r="91" spans="1:17" s="5" customFormat="1" ht="42.75" hidden="1" customHeight="1">
      <c r="A91" s="88" t="s">
        <v>354</v>
      </c>
      <c r="B91" s="136" t="s">
        <v>355</v>
      </c>
      <c r="C91" s="142"/>
      <c r="D91" s="138"/>
      <c r="E91" s="138"/>
      <c r="F91" s="139" t="e">
        <f t="shared" si="24"/>
        <v>#DIV/0!</v>
      </c>
      <c r="G91" s="91"/>
      <c r="H91" s="91"/>
      <c r="I91" s="92"/>
      <c r="J91" s="92"/>
      <c r="K91" s="93"/>
      <c r="L91" s="137">
        <f t="shared" si="29"/>
        <v>0</v>
      </c>
      <c r="M91" s="137">
        <f t="shared" si="30"/>
        <v>0</v>
      </c>
      <c r="N91" s="138">
        <f t="shared" si="27"/>
        <v>0</v>
      </c>
      <c r="O91" s="138">
        <f t="shared" si="28"/>
        <v>0</v>
      </c>
      <c r="P91" s="139" t="e">
        <f t="shared" si="25"/>
        <v>#DIV/0!</v>
      </c>
      <c r="Q91" s="90"/>
    </row>
    <row r="92" spans="1:17" s="5" customFormat="1" ht="43.5" hidden="1" customHeight="1">
      <c r="A92" s="88" t="s">
        <v>356</v>
      </c>
      <c r="B92" s="136" t="s">
        <v>309</v>
      </c>
      <c r="C92" s="142"/>
      <c r="D92" s="138"/>
      <c r="E92" s="138"/>
      <c r="F92" s="139" t="e">
        <f t="shared" si="24"/>
        <v>#DIV/0!</v>
      </c>
      <c r="G92" s="91"/>
      <c r="H92" s="91"/>
      <c r="I92" s="92"/>
      <c r="J92" s="92"/>
      <c r="K92" s="93"/>
      <c r="L92" s="137">
        <f t="shared" si="29"/>
        <v>0</v>
      </c>
      <c r="M92" s="138">
        <f t="shared" si="30"/>
        <v>0</v>
      </c>
      <c r="N92" s="138">
        <f t="shared" si="27"/>
        <v>0</v>
      </c>
      <c r="O92" s="138">
        <f t="shared" si="28"/>
        <v>0</v>
      </c>
      <c r="P92" s="139" t="e">
        <f t="shared" si="25"/>
        <v>#DIV/0!</v>
      </c>
      <c r="Q92" s="90"/>
    </row>
    <row r="93" spans="1:17" s="5" customFormat="1" ht="1.5" hidden="1" customHeight="1">
      <c r="A93" s="79" t="s">
        <v>264</v>
      </c>
      <c r="B93" s="80" t="s">
        <v>262</v>
      </c>
      <c r="C93" s="98"/>
      <c r="D93" s="91"/>
      <c r="E93" s="92"/>
      <c r="F93" s="93" t="e">
        <f t="shared" si="24"/>
        <v>#DIV/0!</v>
      </c>
      <c r="G93" s="91"/>
      <c r="H93" s="91"/>
      <c r="I93" s="92"/>
      <c r="J93" s="92"/>
      <c r="K93" s="93"/>
      <c r="L93" s="137">
        <f t="shared" si="29"/>
        <v>0</v>
      </c>
      <c r="M93" s="137">
        <f t="shared" si="30"/>
        <v>0</v>
      </c>
      <c r="N93" s="138">
        <f t="shared" si="27"/>
        <v>0</v>
      </c>
      <c r="O93" s="138">
        <f t="shared" si="28"/>
        <v>0</v>
      </c>
      <c r="P93" s="139" t="e">
        <f t="shared" si="25"/>
        <v>#DIV/0!</v>
      </c>
      <c r="Q93" s="90"/>
    </row>
    <row r="94" spans="1:17" s="5" customFormat="1" ht="73.5" hidden="1" customHeight="1">
      <c r="A94" s="88" t="s">
        <v>357</v>
      </c>
      <c r="B94" s="150" t="s">
        <v>310</v>
      </c>
      <c r="C94" s="142"/>
      <c r="D94" s="138"/>
      <c r="E94" s="138"/>
      <c r="F94" s="139" t="e">
        <f t="shared" si="24"/>
        <v>#DIV/0!</v>
      </c>
      <c r="G94" s="91"/>
      <c r="H94" s="91"/>
      <c r="I94" s="92"/>
      <c r="J94" s="92"/>
      <c r="K94" s="93"/>
      <c r="L94" s="137">
        <f t="shared" si="29"/>
        <v>0</v>
      </c>
      <c r="M94" s="138">
        <f t="shared" si="30"/>
        <v>0</v>
      </c>
      <c r="N94" s="138">
        <f t="shared" si="27"/>
        <v>0</v>
      </c>
      <c r="O94" s="138">
        <f t="shared" si="28"/>
        <v>0</v>
      </c>
      <c r="P94" s="139" t="e">
        <f t="shared" si="25"/>
        <v>#DIV/0!</v>
      </c>
      <c r="Q94" s="90"/>
    </row>
    <row r="95" spans="1:17" s="5" customFormat="1" ht="48" hidden="1" customHeight="1">
      <c r="A95" s="88" t="s">
        <v>358</v>
      </c>
      <c r="B95" s="136" t="s">
        <v>311</v>
      </c>
      <c r="C95" s="142"/>
      <c r="D95" s="138"/>
      <c r="E95" s="138"/>
      <c r="F95" s="139" t="e">
        <f t="shared" si="24"/>
        <v>#DIV/0!</v>
      </c>
      <c r="G95" s="91"/>
      <c r="H95" s="91"/>
      <c r="I95" s="92"/>
      <c r="J95" s="92"/>
      <c r="K95" s="93"/>
      <c r="L95" s="137">
        <f t="shared" si="29"/>
        <v>0</v>
      </c>
      <c r="M95" s="137">
        <f t="shared" si="30"/>
        <v>0</v>
      </c>
      <c r="N95" s="138">
        <f t="shared" si="27"/>
        <v>0</v>
      </c>
      <c r="O95" s="138">
        <f t="shared" si="28"/>
        <v>0</v>
      </c>
      <c r="P95" s="139" t="e">
        <f t="shared" si="25"/>
        <v>#DIV/0!</v>
      </c>
      <c r="Q95" s="90"/>
    </row>
    <row r="96" spans="1:17" s="10" customFormat="1" ht="34.5" hidden="1" customHeight="1">
      <c r="A96" s="79" t="s">
        <v>265</v>
      </c>
      <c r="B96" s="80" t="s">
        <v>263</v>
      </c>
      <c r="C96" s="98"/>
      <c r="D96" s="98"/>
      <c r="E96" s="102"/>
      <c r="F96" s="93" t="e">
        <f t="shared" si="24"/>
        <v>#DIV/0!</v>
      </c>
      <c r="G96" s="94"/>
      <c r="H96" s="94"/>
      <c r="I96" s="95"/>
      <c r="J96" s="95"/>
      <c r="K96" s="93"/>
      <c r="L96" s="137">
        <f t="shared" si="29"/>
        <v>0</v>
      </c>
      <c r="M96" s="137">
        <f t="shared" si="30"/>
        <v>0</v>
      </c>
      <c r="N96" s="138">
        <f t="shared" si="27"/>
        <v>0</v>
      </c>
      <c r="O96" s="138">
        <f t="shared" si="28"/>
        <v>0</v>
      </c>
      <c r="P96" s="139" t="e">
        <f t="shared" si="25"/>
        <v>#DIV/0!</v>
      </c>
      <c r="Q96" s="96"/>
    </row>
    <row r="97" spans="1:17" s="10" customFormat="1" ht="48" hidden="1" customHeight="1">
      <c r="A97" s="88" t="s">
        <v>359</v>
      </c>
      <c r="B97" s="136" t="s">
        <v>312</v>
      </c>
      <c r="C97" s="142"/>
      <c r="D97" s="151"/>
      <c r="E97" s="151"/>
      <c r="F97" s="139" t="e">
        <f t="shared" si="24"/>
        <v>#DIV/0!</v>
      </c>
      <c r="G97" s="94"/>
      <c r="H97" s="94"/>
      <c r="I97" s="95"/>
      <c r="J97" s="95"/>
      <c r="K97" s="93"/>
      <c r="L97" s="137">
        <f t="shared" si="29"/>
        <v>0</v>
      </c>
      <c r="M97" s="138">
        <f t="shared" si="30"/>
        <v>0</v>
      </c>
      <c r="N97" s="138">
        <f t="shared" si="27"/>
        <v>0</v>
      </c>
      <c r="O97" s="138">
        <f t="shared" si="28"/>
        <v>0</v>
      </c>
      <c r="P97" s="139" t="e">
        <f t="shared" si="25"/>
        <v>#DIV/0!</v>
      </c>
      <c r="Q97" s="96"/>
    </row>
    <row r="98" spans="1:17" s="9" customFormat="1" ht="61.5" hidden="1" customHeight="1">
      <c r="A98" s="88" t="s">
        <v>360</v>
      </c>
      <c r="B98" s="136" t="s">
        <v>313</v>
      </c>
      <c r="C98" s="142"/>
      <c r="D98" s="151"/>
      <c r="E98" s="151"/>
      <c r="F98" s="139" t="e">
        <f t="shared" si="24"/>
        <v>#DIV/0!</v>
      </c>
      <c r="G98" s="103"/>
      <c r="H98" s="103"/>
      <c r="I98" s="104"/>
      <c r="J98" s="104"/>
      <c r="K98" s="93"/>
      <c r="L98" s="137">
        <f t="shared" si="29"/>
        <v>0</v>
      </c>
      <c r="M98" s="138">
        <f t="shared" si="30"/>
        <v>0</v>
      </c>
      <c r="N98" s="138">
        <f t="shared" si="27"/>
        <v>0</v>
      </c>
      <c r="O98" s="138">
        <f t="shared" si="28"/>
        <v>0</v>
      </c>
      <c r="P98" s="139" t="e">
        <f t="shared" si="25"/>
        <v>#DIV/0!</v>
      </c>
      <c r="Q98" s="105"/>
    </row>
    <row r="99" spans="1:17" s="9" customFormat="1" ht="52.5" hidden="1" customHeight="1">
      <c r="A99" s="88" t="s">
        <v>39</v>
      </c>
      <c r="B99" s="136" t="s">
        <v>49</v>
      </c>
      <c r="C99" s="142"/>
      <c r="D99" s="151"/>
      <c r="E99" s="151"/>
      <c r="F99" s="139"/>
      <c r="G99" s="103"/>
      <c r="H99" s="103"/>
      <c r="I99" s="104"/>
      <c r="J99" s="104"/>
      <c r="K99" s="93"/>
      <c r="L99" s="137">
        <f>C99+G99</f>
        <v>0</v>
      </c>
      <c r="M99" s="138">
        <f>D99+H99</f>
        <v>0</v>
      </c>
      <c r="N99" s="138">
        <f>D99+I99</f>
        <v>0</v>
      </c>
      <c r="O99" s="138">
        <f>E99+J99</f>
        <v>0</v>
      </c>
      <c r="P99" s="139" t="e">
        <f>O99/N99*100</f>
        <v>#DIV/0!</v>
      </c>
      <c r="Q99" s="105"/>
    </row>
    <row r="100" spans="1:17" s="5" customFormat="1" ht="87.75" hidden="1" customHeight="1">
      <c r="A100" s="88" t="s">
        <v>361</v>
      </c>
      <c r="B100" s="136" t="s">
        <v>362</v>
      </c>
      <c r="C100" s="142"/>
      <c r="D100" s="138"/>
      <c r="E100" s="138"/>
      <c r="F100" s="139" t="e">
        <f t="shared" si="24"/>
        <v>#DIV/0!</v>
      </c>
      <c r="G100" s="91"/>
      <c r="H100" s="91"/>
      <c r="I100" s="92"/>
      <c r="J100" s="92"/>
      <c r="K100" s="93"/>
      <c r="L100" s="137">
        <f t="shared" si="29"/>
        <v>0</v>
      </c>
      <c r="M100" s="138">
        <f t="shared" si="30"/>
        <v>0</v>
      </c>
      <c r="N100" s="138">
        <f t="shared" si="27"/>
        <v>0</v>
      </c>
      <c r="O100" s="138">
        <f t="shared" si="28"/>
        <v>0</v>
      </c>
      <c r="P100" s="139" t="e">
        <f t="shared" si="25"/>
        <v>#DIV/0!</v>
      </c>
      <c r="Q100" s="90"/>
    </row>
    <row r="101" spans="1:17" s="5" customFormat="1" ht="123.75" hidden="1" customHeight="1">
      <c r="A101" s="88" t="s">
        <v>363</v>
      </c>
      <c r="B101" s="136" t="s">
        <v>364</v>
      </c>
      <c r="C101" s="142"/>
      <c r="D101" s="138"/>
      <c r="E101" s="138"/>
      <c r="F101" s="139" t="e">
        <f t="shared" si="24"/>
        <v>#DIV/0!</v>
      </c>
      <c r="G101" s="91"/>
      <c r="H101" s="91"/>
      <c r="I101" s="92"/>
      <c r="J101" s="92"/>
      <c r="K101" s="93"/>
      <c r="L101" s="137">
        <f t="shared" si="29"/>
        <v>0</v>
      </c>
      <c r="M101" s="137">
        <f t="shared" si="30"/>
        <v>0</v>
      </c>
      <c r="N101" s="138">
        <f t="shared" si="27"/>
        <v>0</v>
      </c>
      <c r="O101" s="138">
        <f t="shared" si="28"/>
        <v>0</v>
      </c>
      <c r="P101" s="139" t="e">
        <f t="shared" si="25"/>
        <v>#DIV/0!</v>
      </c>
      <c r="Q101" s="90"/>
    </row>
    <row r="102" spans="1:17" s="5" customFormat="1" ht="87.75" hidden="1" customHeight="1">
      <c r="A102" s="88" t="s">
        <v>365</v>
      </c>
      <c r="B102" s="136" t="s">
        <v>366</v>
      </c>
      <c r="C102" s="142"/>
      <c r="D102" s="138"/>
      <c r="E102" s="138"/>
      <c r="F102" s="139" t="e">
        <f t="shared" si="24"/>
        <v>#DIV/0!</v>
      </c>
      <c r="G102" s="91"/>
      <c r="H102" s="91"/>
      <c r="I102" s="92"/>
      <c r="J102" s="92"/>
      <c r="K102" s="93"/>
      <c r="L102" s="137">
        <f t="shared" si="29"/>
        <v>0</v>
      </c>
      <c r="M102" s="137">
        <f t="shared" si="30"/>
        <v>0</v>
      </c>
      <c r="N102" s="138">
        <f t="shared" si="27"/>
        <v>0</v>
      </c>
      <c r="O102" s="138">
        <f t="shared" si="28"/>
        <v>0</v>
      </c>
      <c r="P102" s="139" t="e">
        <f t="shared" si="25"/>
        <v>#DIV/0!</v>
      </c>
      <c r="Q102" s="90"/>
    </row>
    <row r="103" spans="1:17" s="5" customFormat="1" ht="119.25" hidden="1" customHeight="1">
      <c r="A103" s="88" t="s">
        <v>367</v>
      </c>
      <c r="B103" s="136" t="s">
        <v>368</v>
      </c>
      <c r="C103" s="142"/>
      <c r="D103" s="138"/>
      <c r="E103" s="138"/>
      <c r="F103" s="139" t="e">
        <f t="shared" si="24"/>
        <v>#DIV/0!</v>
      </c>
      <c r="G103" s="91"/>
      <c r="H103" s="91"/>
      <c r="I103" s="92"/>
      <c r="J103" s="92"/>
      <c r="K103" s="93"/>
      <c r="L103" s="137">
        <f t="shared" si="29"/>
        <v>0</v>
      </c>
      <c r="M103" s="137">
        <f t="shared" si="30"/>
        <v>0</v>
      </c>
      <c r="N103" s="138">
        <f t="shared" si="27"/>
        <v>0</v>
      </c>
      <c r="O103" s="138">
        <f t="shared" si="28"/>
        <v>0</v>
      </c>
      <c r="P103" s="139" t="e">
        <f t="shared" si="25"/>
        <v>#DIV/0!</v>
      </c>
      <c r="Q103" s="90"/>
    </row>
    <row r="104" spans="1:17" s="5" customFormat="1" ht="133.5" hidden="1" customHeight="1">
      <c r="A104" s="88" t="s">
        <v>369</v>
      </c>
      <c r="B104" s="136" t="s">
        <v>171</v>
      </c>
      <c r="C104" s="142"/>
      <c r="D104" s="138"/>
      <c r="E104" s="138"/>
      <c r="F104" s="139" t="e">
        <f t="shared" si="24"/>
        <v>#DIV/0!</v>
      </c>
      <c r="G104" s="91"/>
      <c r="H104" s="91"/>
      <c r="I104" s="99"/>
      <c r="J104" s="92"/>
      <c r="K104" s="93"/>
      <c r="L104" s="137">
        <f t="shared" si="29"/>
        <v>0</v>
      </c>
      <c r="M104" s="137">
        <f t="shared" si="30"/>
        <v>0</v>
      </c>
      <c r="N104" s="138">
        <f t="shared" si="27"/>
        <v>0</v>
      </c>
      <c r="O104" s="138">
        <f t="shared" si="28"/>
        <v>0</v>
      </c>
      <c r="P104" s="139" t="e">
        <f t="shared" si="25"/>
        <v>#DIV/0!</v>
      </c>
      <c r="Q104" s="90"/>
    </row>
    <row r="105" spans="1:17" s="5" customFormat="1" ht="211.5" hidden="1" customHeight="1">
      <c r="A105" s="88" t="s">
        <v>40</v>
      </c>
      <c r="B105" s="136" t="s">
        <v>47</v>
      </c>
      <c r="C105" s="142"/>
      <c r="D105" s="138"/>
      <c r="E105" s="138"/>
      <c r="F105" s="139" t="e">
        <f t="shared" si="24"/>
        <v>#DIV/0!</v>
      </c>
      <c r="G105" s="91"/>
      <c r="H105" s="91"/>
      <c r="I105" s="99"/>
      <c r="J105" s="92"/>
      <c r="K105" s="93"/>
      <c r="L105" s="137"/>
      <c r="M105" s="137">
        <f t="shared" si="30"/>
        <v>0</v>
      </c>
      <c r="N105" s="138">
        <f t="shared" si="27"/>
        <v>0</v>
      </c>
      <c r="O105" s="138">
        <f t="shared" si="28"/>
        <v>0</v>
      </c>
      <c r="P105" s="139" t="e">
        <f t="shared" si="25"/>
        <v>#DIV/0!</v>
      </c>
      <c r="Q105" s="90"/>
    </row>
    <row r="106" spans="1:17" s="5" customFormat="1" ht="57.75" hidden="1" customHeight="1">
      <c r="A106" s="88" t="s">
        <v>41</v>
      </c>
      <c r="B106" s="136" t="s">
        <v>48</v>
      </c>
      <c r="C106" s="142"/>
      <c r="D106" s="138"/>
      <c r="E106" s="138"/>
      <c r="F106" s="139" t="e">
        <f t="shared" si="24"/>
        <v>#DIV/0!</v>
      </c>
      <c r="G106" s="91"/>
      <c r="H106" s="91"/>
      <c r="I106" s="99"/>
      <c r="J106" s="92"/>
      <c r="K106" s="93"/>
      <c r="L106" s="137"/>
      <c r="M106" s="137">
        <f t="shared" si="30"/>
        <v>0</v>
      </c>
      <c r="N106" s="138">
        <f t="shared" si="27"/>
        <v>0</v>
      </c>
      <c r="O106" s="138">
        <f t="shared" si="28"/>
        <v>0</v>
      </c>
      <c r="P106" s="139" t="e">
        <f t="shared" si="25"/>
        <v>#DIV/0!</v>
      </c>
      <c r="Q106" s="90"/>
    </row>
    <row r="107" spans="1:17" s="5" customFormat="1" ht="117.75" hidden="1" customHeight="1">
      <c r="A107" s="88" t="s">
        <v>172</v>
      </c>
      <c r="B107" s="136" t="s">
        <v>314</v>
      </c>
      <c r="C107" s="142"/>
      <c r="D107" s="137"/>
      <c r="E107" s="138"/>
      <c r="F107" s="139" t="e">
        <f t="shared" si="24"/>
        <v>#DIV/0!</v>
      </c>
      <c r="G107" s="137"/>
      <c r="H107" s="137"/>
      <c r="I107" s="138"/>
      <c r="J107" s="138"/>
      <c r="K107" s="139" t="e">
        <f>J107/I107*100</f>
        <v>#DIV/0!</v>
      </c>
      <c r="L107" s="137">
        <f t="shared" si="29"/>
        <v>0</v>
      </c>
      <c r="M107" s="137">
        <f t="shared" si="30"/>
        <v>0</v>
      </c>
      <c r="N107" s="138">
        <f t="shared" si="27"/>
        <v>0</v>
      </c>
      <c r="O107" s="138">
        <f t="shared" si="28"/>
        <v>0</v>
      </c>
      <c r="P107" s="139" t="e">
        <f t="shared" si="25"/>
        <v>#DIV/0!</v>
      </c>
      <c r="Q107" s="90"/>
    </row>
    <row r="108" spans="1:17" s="5" customFormat="1" ht="201.75" hidden="1" customHeight="1">
      <c r="A108" s="88" t="s">
        <v>173</v>
      </c>
      <c r="B108" s="136" t="s">
        <v>174</v>
      </c>
      <c r="C108" s="142"/>
      <c r="D108" s="137"/>
      <c r="E108" s="138"/>
      <c r="F108" s="139" t="e">
        <f t="shared" si="24"/>
        <v>#DIV/0!</v>
      </c>
      <c r="G108" s="91"/>
      <c r="H108" s="91"/>
      <c r="I108" s="92"/>
      <c r="J108" s="92"/>
      <c r="K108" s="93"/>
      <c r="L108" s="137">
        <f t="shared" si="29"/>
        <v>0</v>
      </c>
      <c r="M108" s="137">
        <f t="shared" si="30"/>
        <v>0</v>
      </c>
      <c r="N108" s="138">
        <f t="shared" si="27"/>
        <v>0</v>
      </c>
      <c r="O108" s="138">
        <f t="shared" si="28"/>
        <v>0</v>
      </c>
      <c r="P108" s="139" t="e">
        <f t="shared" si="25"/>
        <v>#DIV/0!</v>
      </c>
      <c r="Q108" s="90"/>
    </row>
    <row r="109" spans="1:17" s="5" customFormat="1" ht="118.5" hidden="1" customHeight="1">
      <c r="A109" s="88" t="s">
        <v>175</v>
      </c>
      <c r="B109" s="136" t="s">
        <v>176</v>
      </c>
      <c r="C109" s="142"/>
      <c r="D109" s="137"/>
      <c r="E109" s="151"/>
      <c r="F109" s="139" t="e">
        <f t="shared" si="24"/>
        <v>#DIV/0!</v>
      </c>
      <c r="G109" s="91"/>
      <c r="H109" s="91"/>
      <c r="I109" s="92"/>
      <c r="J109" s="92"/>
      <c r="K109" s="93"/>
      <c r="L109" s="137">
        <f t="shared" si="29"/>
        <v>0</v>
      </c>
      <c r="M109" s="137">
        <f t="shared" si="30"/>
        <v>0</v>
      </c>
      <c r="N109" s="138">
        <f t="shared" si="27"/>
        <v>0</v>
      </c>
      <c r="O109" s="138">
        <f t="shared" si="28"/>
        <v>0</v>
      </c>
      <c r="P109" s="139" t="e">
        <f t="shared" si="25"/>
        <v>#DIV/0!</v>
      </c>
      <c r="Q109" s="90"/>
    </row>
    <row r="110" spans="1:17" s="5" customFormat="1" ht="351" hidden="1" customHeight="1">
      <c r="A110" s="88" t="s">
        <v>177</v>
      </c>
      <c r="B110" s="152" t="s">
        <v>178</v>
      </c>
      <c r="C110" s="142"/>
      <c r="D110" s="137"/>
      <c r="E110" s="138"/>
      <c r="F110" s="139" t="e">
        <f t="shared" si="24"/>
        <v>#DIV/0!</v>
      </c>
      <c r="G110" s="91"/>
      <c r="H110" s="91"/>
      <c r="I110" s="99"/>
      <c r="J110" s="92"/>
      <c r="K110" s="93"/>
      <c r="L110" s="137">
        <f t="shared" si="29"/>
        <v>0</v>
      </c>
      <c r="M110" s="137">
        <f t="shared" si="30"/>
        <v>0</v>
      </c>
      <c r="N110" s="138">
        <f t="shared" si="27"/>
        <v>0</v>
      </c>
      <c r="O110" s="138">
        <f t="shared" si="28"/>
        <v>0</v>
      </c>
      <c r="P110" s="139" t="e">
        <f t="shared" si="25"/>
        <v>#DIV/0!</v>
      </c>
      <c r="Q110" s="90"/>
    </row>
    <row r="111" spans="1:17" s="5" customFormat="1" ht="57.75" hidden="1" customHeight="1">
      <c r="A111" s="88" t="s">
        <v>179</v>
      </c>
      <c r="B111" s="136" t="s">
        <v>180</v>
      </c>
      <c r="C111" s="142"/>
      <c r="D111" s="137"/>
      <c r="E111" s="138"/>
      <c r="F111" s="139" t="e">
        <f t="shared" si="24"/>
        <v>#DIV/0!</v>
      </c>
      <c r="G111" s="91"/>
      <c r="H111" s="91"/>
      <c r="I111" s="92"/>
      <c r="J111" s="92"/>
      <c r="K111" s="93"/>
      <c r="L111" s="137">
        <f t="shared" si="29"/>
        <v>0</v>
      </c>
      <c r="M111" s="137">
        <f t="shared" si="30"/>
        <v>0</v>
      </c>
      <c r="N111" s="138">
        <f t="shared" si="27"/>
        <v>0</v>
      </c>
      <c r="O111" s="138">
        <f t="shared" si="28"/>
        <v>0</v>
      </c>
      <c r="P111" s="139" t="e">
        <f t="shared" si="25"/>
        <v>#DIV/0!</v>
      </c>
      <c r="Q111" s="90"/>
    </row>
    <row r="112" spans="1:17" s="5" customFormat="1" ht="143.25" hidden="1" customHeight="1">
      <c r="A112" s="88" t="s">
        <v>42</v>
      </c>
      <c r="B112" s="136" t="s">
        <v>50</v>
      </c>
      <c r="C112" s="142"/>
      <c r="D112" s="137"/>
      <c r="E112" s="138"/>
      <c r="F112" s="139"/>
      <c r="G112" s="91"/>
      <c r="H112" s="137"/>
      <c r="I112" s="138"/>
      <c r="J112" s="138"/>
      <c r="K112" s="139" t="e">
        <f>J112/I112*100</f>
        <v>#DIV/0!</v>
      </c>
      <c r="L112" s="137">
        <f>C112+G112</f>
        <v>0</v>
      </c>
      <c r="M112" s="137">
        <f>D112+H112</f>
        <v>0</v>
      </c>
      <c r="N112" s="138">
        <f>D112+I112</f>
        <v>0</v>
      </c>
      <c r="O112" s="138">
        <f>E112+J112</f>
        <v>0</v>
      </c>
      <c r="P112" s="139" t="e">
        <f>O112/N112*100</f>
        <v>#DIV/0!</v>
      </c>
      <c r="Q112" s="90"/>
    </row>
    <row r="113" spans="1:17" s="5" customFormat="1" ht="111.75" hidden="1" customHeight="1">
      <c r="A113" s="88" t="s">
        <v>3</v>
      </c>
      <c r="B113" s="136" t="s">
        <v>1</v>
      </c>
      <c r="C113" s="142"/>
      <c r="D113" s="149"/>
      <c r="E113" s="146"/>
      <c r="F113" s="141"/>
      <c r="G113" s="91"/>
      <c r="H113" s="137"/>
      <c r="I113" s="138"/>
      <c r="J113" s="138"/>
      <c r="K113" s="139" t="e">
        <f>J113/I113*100</f>
        <v>#DIV/0!</v>
      </c>
      <c r="L113" s="137">
        <f t="shared" si="29"/>
        <v>0</v>
      </c>
      <c r="M113" s="137">
        <f t="shared" si="30"/>
        <v>0</v>
      </c>
      <c r="N113" s="138">
        <f t="shared" si="27"/>
        <v>0</v>
      </c>
      <c r="O113" s="138">
        <f t="shared" si="28"/>
        <v>0</v>
      </c>
      <c r="P113" s="139" t="e">
        <f t="shared" si="25"/>
        <v>#DIV/0!</v>
      </c>
      <c r="Q113" s="90"/>
    </row>
    <row r="114" spans="1:17" s="10" customFormat="1" ht="48.75" hidden="1" customHeight="1">
      <c r="A114" s="132" t="s">
        <v>370</v>
      </c>
      <c r="B114" s="133" t="s">
        <v>101</v>
      </c>
      <c r="C114" s="143">
        <f>SUM(C115:C119)</f>
        <v>0</v>
      </c>
      <c r="D114" s="143">
        <f>SUM(D115:D120)</f>
        <v>0</v>
      </c>
      <c r="E114" s="144">
        <f>SUM(E115:E120)</f>
        <v>0</v>
      </c>
      <c r="F114" s="135" t="e">
        <f t="shared" ref="F114:F121" si="31">(E114/D114)*100</f>
        <v>#DIV/0!</v>
      </c>
      <c r="G114" s="143">
        <f>SUM(G115:G119)</f>
        <v>0</v>
      </c>
      <c r="H114" s="143">
        <f>SUM(H115:H120)</f>
        <v>0</v>
      </c>
      <c r="I114" s="144">
        <f>SUM(I115:I120)</f>
        <v>0</v>
      </c>
      <c r="J114" s="144">
        <f>SUM(J115:J120)</f>
        <v>0</v>
      </c>
      <c r="K114" s="135" t="e">
        <f>J114/I114*100</f>
        <v>#DIV/0!</v>
      </c>
      <c r="L114" s="143">
        <f>SUM(L115:L119)</f>
        <v>0</v>
      </c>
      <c r="M114" s="143">
        <f>SUM(M115:M120)</f>
        <v>0</v>
      </c>
      <c r="N114" s="144">
        <f>SUM(N115:N120)</f>
        <v>0</v>
      </c>
      <c r="O114" s="144">
        <f>SUM(O115:O120)</f>
        <v>0</v>
      </c>
      <c r="P114" s="135" t="e">
        <f t="shared" si="25"/>
        <v>#DIV/0!</v>
      </c>
      <c r="Q114" s="96"/>
    </row>
    <row r="115" spans="1:17" s="5" customFormat="1" ht="117" hidden="1" customHeight="1">
      <c r="A115" s="88" t="s">
        <v>371</v>
      </c>
      <c r="B115" s="140" t="s">
        <v>372</v>
      </c>
      <c r="C115" s="142"/>
      <c r="D115" s="142"/>
      <c r="E115" s="151"/>
      <c r="F115" s="139" t="e">
        <f t="shared" si="31"/>
        <v>#DIV/0!</v>
      </c>
      <c r="G115" s="137"/>
      <c r="H115" s="137"/>
      <c r="I115" s="138"/>
      <c r="J115" s="138"/>
      <c r="K115" s="139">
        <f>IF(I115=0,0,J115/I115*100)</f>
        <v>0</v>
      </c>
      <c r="L115" s="137">
        <f t="shared" ref="L115:M119" si="32">C115+G115</f>
        <v>0</v>
      </c>
      <c r="M115" s="137">
        <f t="shared" si="32"/>
        <v>0</v>
      </c>
      <c r="N115" s="138">
        <f t="shared" ref="N115:O120" si="33">D115+I115</f>
        <v>0</v>
      </c>
      <c r="O115" s="138">
        <f t="shared" si="33"/>
        <v>0</v>
      </c>
      <c r="P115" s="139" t="e">
        <f t="shared" si="25"/>
        <v>#DIV/0!</v>
      </c>
      <c r="Q115" s="90"/>
    </row>
    <row r="116" spans="1:17" s="5" customFormat="1" ht="43.5" hidden="1" customHeight="1">
      <c r="A116" s="88" t="s">
        <v>374</v>
      </c>
      <c r="B116" s="140" t="s">
        <v>375</v>
      </c>
      <c r="C116" s="142"/>
      <c r="D116" s="142"/>
      <c r="E116" s="151"/>
      <c r="F116" s="139" t="e">
        <f t="shared" si="31"/>
        <v>#DIV/0!</v>
      </c>
      <c r="G116" s="91"/>
      <c r="H116" s="137"/>
      <c r="I116" s="138"/>
      <c r="J116" s="138"/>
      <c r="K116" s="139">
        <f>IF(I116=0,0,J116/I116*100)</f>
        <v>0</v>
      </c>
      <c r="L116" s="137">
        <f t="shared" si="32"/>
        <v>0</v>
      </c>
      <c r="M116" s="137">
        <f t="shared" si="32"/>
        <v>0</v>
      </c>
      <c r="N116" s="138">
        <f t="shared" si="33"/>
        <v>0</v>
      </c>
      <c r="O116" s="138">
        <f t="shared" si="33"/>
        <v>0</v>
      </c>
      <c r="P116" s="139" t="e">
        <f t="shared" si="25"/>
        <v>#DIV/0!</v>
      </c>
      <c r="Q116" s="90"/>
    </row>
    <row r="117" spans="1:17" s="5" customFormat="1" ht="93.75" hidden="1" customHeight="1">
      <c r="A117" s="88" t="s">
        <v>373</v>
      </c>
      <c r="B117" s="140" t="s">
        <v>376</v>
      </c>
      <c r="C117" s="142"/>
      <c r="D117" s="142"/>
      <c r="E117" s="151"/>
      <c r="F117" s="139" t="e">
        <f t="shared" si="31"/>
        <v>#DIV/0!</v>
      </c>
      <c r="G117" s="91"/>
      <c r="H117" s="137"/>
      <c r="I117" s="146"/>
      <c r="J117" s="138"/>
      <c r="K117" s="139">
        <f>IF(I117=0,0,J117/I117*100)</f>
        <v>0</v>
      </c>
      <c r="L117" s="137">
        <f t="shared" si="32"/>
        <v>0</v>
      </c>
      <c r="M117" s="137">
        <f t="shared" si="32"/>
        <v>0</v>
      </c>
      <c r="N117" s="138">
        <f t="shared" si="33"/>
        <v>0</v>
      </c>
      <c r="O117" s="138">
        <f t="shared" si="33"/>
        <v>0</v>
      </c>
      <c r="P117" s="139" t="e">
        <f t="shared" si="25"/>
        <v>#DIV/0!</v>
      </c>
      <c r="Q117" s="90"/>
    </row>
    <row r="118" spans="1:17" s="5" customFormat="1" ht="57" hidden="1" customHeight="1">
      <c r="A118" s="88" t="s">
        <v>377</v>
      </c>
      <c r="B118" s="140" t="s">
        <v>378</v>
      </c>
      <c r="C118" s="142"/>
      <c r="D118" s="142"/>
      <c r="E118" s="151"/>
      <c r="F118" s="139" t="e">
        <f t="shared" si="31"/>
        <v>#DIV/0!</v>
      </c>
      <c r="G118" s="91"/>
      <c r="H118" s="137"/>
      <c r="I118" s="146"/>
      <c r="J118" s="138"/>
      <c r="K118" s="139">
        <f>IF(I118=0,0,J118/I118*100)</f>
        <v>0</v>
      </c>
      <c r="L118" s="137">
        <f t="shared" si="32"/>
        <v>0</v>
      </c>
      <c r="M118" s="137">
        <f t="shared" si="32"/>
        <v>0</v>
      </c>
      <c r="N118" s="138">
        <f t="shared" si="33"/>
        <v>0</v>
      </c>
      <c r="O118" s="138">
        <f t="shared" si="33"/>
        <v>0</v>
      </c>
      <c r="P118" s="139" t="e">
        <f t="shared" si="25"/>
        <v>#DIV/0!</v>
      </c>
      <c r="Q118" s="90"/>
    </row>
    <row r="119" spans="1:17" s="5" customFormat="1" ht="44.25" hidden="1" customHeight="1">
      <c r="A119" s="88" t="s">
        <v>379</v>
      </c>
      <c r="B119" s="140" t="s">
        <v>380</v>
      </c>
      <c r="C119" s="142"/>
      <c r="D119" s="142"/>
      <c r="E119" s="151"/>
      <c r="F119" s="139" t="e">
        <f t="shared" si="31"/>
        <v>#DIV/0!</v>
      </c>
      <c r="G119" s="91"/>
      <c r="H119" s="91"/>
      <c r="I119" s="99"/>
      <c r="J119" s="92"/>
      <c r="K119" s="93">
        <f>IF(I119=0,0,J119/I119*100)</f>
        <v>0</v>
      </c>
      <c r="L119" s="137">
        <f t="shared" si="32"/>
        <v>0</v>
      </c>
      <c r="M119" s="137">
        <f t="shared" si="32"/>
        <v>0</v>
      </c>
      <c r="N119" s="138">
        <f t="shared" si="33"/>
        <v>0</v>
      </c>
      <c r="O119" s="138">
        <f t="shared" si="33"/>
        <v>0</v>
      </c>
      <c r="P119" s="139" t="e">
        <f t="shared" si="25"/>
        <v>#DIV/0!</v>
      </c>
      <c r="Q119" s="90"/>
    </row>
    <row r="120" spans="1:17" s="5" customFormat="1" ht="60.75" hidden="1" customHeight="1">
      <c r="A120" s="88" t="s">
        <v>102</v>
      </c>
      <c r="B120" s="136" t="s">
        <v>103</v>
      </c>
      <c r="C120" s="142"/>
      <c r="D120" s="142"/>
      <c r="E120" s="151"/>
      <c r="F120" s="139" t="e">
        <f t="shared" si="31"/>
        <v>#DIV/0!</v>
      </c>
      <c r="G120" s="91"/>
      <c r="H120" s="137"/>
      <c r="I120" s="146"/>
      <c r="J120" s="138"/>
      <c r="K120" s="141"/>
      <c r="L120" s="91"/>
      <c r="M120" s="137">
        <f>D120+H120</f>
        <v>0</v>
      </c>
      <c r="N120" s="138">
        <f t="shared" si="33"/>
        <v>0</v>
      </c>
      <c r="O120" s="138">
        <f t="shared" si="33"/>
        <v>0</v>
      </c>
      <c r="P120" s="139" t="e">
        <f t="shared" si="25"/>
        <v>#DIV/0!</v>
      </c>
      <c r="Q120" s="90"/>
    </row>
    <row r="121" spans="1:17" s="10" customFormat="1" ht="173.25" hidden="1" customHeight="1">
      <c r="A121" s="132" t="s">
        <v>104</v>
      </c>
      <c r="B121" s="133" t="s">
        <v>105</v>
      </c>
      <c r="C121" s="143">
        <f>SUM(C122)</f>
        <v>0</v>
      </c>
      <c r="D121" s="143">
        <f>SUM(D122)</f>
        <v>0</v>
      </c>
      <c r="E121" s="144">
        <f>SUM(E122)</f>
        <v>0</v>
      </c>
      <c r="F121" s="135" t="e">
        <f t="shared" si="31"/>
        <v>#DIV/0!</v>
      </c>
      <c r="G121" s="143">
        <f>SUM(G122)</f>
        <v>0</v>
      </c>
      <c r="H121" s="143">
        <f>SUM(H122)</f>
        <v>0</v>
      </c>
      <c r="I121" s="143">
        <f>SUM(I122)</f>
        <v>0</v>
      </c>
      <c r="J121" s="143">
        <f>SUM(J122)</f>
        <v>0</v>
      </c>
      <c r="K121" s="135">
        <f>IF(I121=0,0,J121/I121*100)</f>
        <v>0</v>
      </c>
      <c r="L121" s="143">
        <f>SUM(L122)</f>
        <v>0</v>
      </c>
      <c r="M121" s="143">
        <f>SUM(M122)</f>
        <v>0</v>
      </c>
      <c r="N121" s="144">
        <f>SUM(N122)</f>
        <v>0</v>
      </c>
      <c r="O121" s="144">
        <f>SUM(O122)</f>
        <v>0</v>
      </c>
      <c r="P121" s="139" t="e">
        <f t="shared" si="25"/>
        <v>#DIV/0!</v>
      </c>
      <c r="Q121" s="96"/>
    </row>
    <row r="122" spans="1:17" s="5" customFormat="1" ht="103.5" hidden="1" customHeight="1">
      <c r="A122" s="88" t="s">
        <v>4</v>
      </c>
      <c r="B122" s="145" t="s">
        <v>1</v>
      </c>
      <c r="C122" s="142"/>
      <c r="D122" s="137"/>
      <c r="E122" s="146"/>
      <c r="F122" s="139" t="e">
        <f t="shared" ref="F122:F127" si="34">(E122/D122)*100</f>
        <v>#DIV/0!</v>
      </c>
      <c r="G122" s="91"/>
      <c r="H122" s="137"/>
      <c r="I122" s="138"/>
      <c r="J122" s="138"/>
      <c r="K122" s="139">
        <f>IF(I122=0,0,J122/I122*100)</f>
        <v>0</v>
      </c>
      <c r="L122" s="91"/>
      <c r="M122" s="137">
        <f>D122+H122</f>
        <v>0</v>
      </c>
      <c r="N122" s="138">
        <f>D122+I122</f>
        <v>0</v>
      </c>
      <c r="O122" s="138">
        <f>E122+J122</f>
        <v>0</v>
      </c>
      <c r="P122" s="141">
        <f>IF(N122=0,0,O122/N122*100)</f>
        <v>0</v>
      </c>
      <c r="Q122" s="90"/>
    </row>
    <row r="123" spans="1:17" s="10" customFormat="1" ht="43.5" hidden="1" customHeight="1">
      <c r="A123" s="132" t="s">
        <v>381</v>
      </c>
      <c r="B123" s="133" t="s">
        <v>106</v>
      </c>
      <c r="C123" s="143">
        <f>SUM(C124:C134)</f>
        <v>0</v>
      </c>
      <c r="D123" s="143">
        <f>SUM(D124:D134)</f>
        <v>0</v>
      </c>
      <c r="E123" s="144">
        <f>SUM(E124:E134)</f>
        <v>0</v>
      </c>
      <c r="F123" s="135" t="e">
        <f t="shared" si="34"/>
        <v>#DIV/0!</v>
      </c>
      <c r="G123" s="143">
        <f>SUM(G124:G134)</f>
        <v>0</v>
      </c>
      <c r="H123" s="143">
        <f>SUM(H124:H134)</f>
        <v>0</v>
      </c>
      <c r="I123" s="143">
        <f>SUM(I124:I134)</f>
        <v>0</v>
      </c>
      <c r="J123" s="144">
        <f>SUM(J124:J134)</f>
        <v>0</v>
      </c>
      <c r="K123" s="135" t="e">
        <f>J123/I123*100</f>
        <v>#DIV/0!</v>
      </c>
      <c r="L123" s="143">
        <f>SUM(L124:L134)</f>
        <v>0</v>
      </c>
      <c r="M123" s="143">
        <f>SUM(M124:M134)</f>
        <v>0</v>
      </c>
      <c r="N123" s="360">
        <f t="shared" ref="N123:O126" si="35">D123+I123</f>
        <v>0</v>
      </c>
      <c r="O123" s="144">
        <f>SUM(O124:O134)</f>
        <v>0</v>
      </c>
      <c r="P123" s="135" t="e">
        <f>O123/N123*100</f>
        <v>#DIV/0!</v>
      </c>
      <c r="Q123" s="96"/>
    </row>
    <row r="124" spans="1:17" s="5" customFormat="1" ht="36" hidden="1" customHeight="1">
      <c r="A124" s="153" t="s">
        <v>382</v>
      </c>
      <c r="B124" s="140" t="s">
        <v>317</v>
      </c>
      <c r="C124" s="142"/>
      <c r="D124" s="142"/>
      <c r="E124" s="102"/>
      <c r="F124" s="139" t="e">
        <f t="shared" si="34"/>
        <v>#DIV/0!</v>
      </c>
      <c r="G124" s="98"/>
      <c r="H124" s="98"/>
      <c r="I124" s="102"/>
      <c r="J124" s="102"/>
      <c r="K124" s="92"/>
      <c r="L124" s="137">
        <f t="shared" ref="L124:M126" si="36">C124+G124</f>
        <v>0</v>
      </c>
      <c r="M124" s="137">
        <f t="shared" si="36"/>
        <v>0</v>
      </c>
      <c r="N124" s="138">
        <f t="shared" si="35"/>
        <v>0</v>
      </c>
      <c r="O124" s="92">
        <f t="shared" si="35"/>
        <v>0</v>
      </c>
      <c r="P124" s="139" t="e">
        <f>O124/N124*100</f>
        <v>#DIV/0!</v>
      </c>
      <c r="Q124" s="90"/>
    </row>
    <row r="125" spans="1:17" s="5" customFormat="1" ht="124.8" hidden="1">
      <c r="A125" s="109" t="s">
        <v>318</v>
      </c>
      <c r="B125" s="81" t="s">
        <v>319</v>
      </c>
      <c r="C125" s="98"/>
      <c r="D125" s="98"/>
      <c r="E125" s="102"/>
      <c r="F125" s="93" t="e">
        <f t="shared" si="34"/>
        <v>#DIV/0!</v>
      </c>
      <c r="G125" s="98"/>
      <c r="H125" s="98"/>
      <c r="I125" s="102"/>
      <c r="J125" s="102"/>
      <c r="K125" s="92"/>
      <c r="L125" s="91">
        <f t="shared" si="36"/>
        <v>0</v>
      </c>
      <c r="M125" s="91">
        <f t="shared" si="36"/>
        <v>0</v>
      </c>
      <c r="N125" s="92">
        <f t="shared" si="35"/>
        <v>0</v>
      </c>
      <c r="O125" s="92">
        <f t="shared" si="35"/>
        <v>0</v>
      </c>
      <c r="P125" s="93" t="e">
        <f>O125/N125*100</f>
        <v>#DIV/0!</v>
      </c>
      <c r="Q125" s="90"/>
    </row>
    <row r="126" spans="1:17" s="5" customFormat="1" ht="78" hidden="1">
      <c r="A126" s="109" t="s">
        <v>337</v>
      </c>
      <c r="B126" s="81" t="s">
        <v>320</v>
      </c>
      <c r="C126" s="98"/>
      <c r="D126" s="98"/>
      <c r="E126" s="102"/>
      <c r="F126" s="93" t="e">
        <f t="shared" si="34"/>
        <v>#DIV/0!</v>
      </c>
      <c r="G126" s="98"/>
      <c r="H126" s="98"/>
      <c r="I126" s="102"/>
      <c r="J126" s="102"/>
      <c r="K126" s="92"/>
      <c r="L126" s="91">
        <f t="shared" si="36"/>
        <v>0</v>
      </c>
      <c r="M126" s="91">
        <f t="shared" si="36"/>
        <v>0</v>
      </c>
      <c r="N126" s="92">
        <f t="shared" si="35"/>
        <v>0</v>
      </c>
      <c r="O126" s="92">
        <f t="shared" si="35"/>
        <v>0</v>
      </c>
      <c r="P126" s="93" t="e">
        <f>O126/N126*100</f>
        <v>#DIV/0!</v>
      </c>
      <c r="Q126" s="90"/>
    </row>
    <row r="127" spans="1:17" s="5" customFormat="1" ht="62.25" hidden="1" customHeight="1">
      <c r="A127" s="109">
        <v>250313</v>
      </c>
      <c r="B127" s="81" t="s">
        <v>320</v>
      </c>
      <c r="C127" s="98"/>
      <c r="D127" s="98"/>
      <c r="E127" s="102"/>
      <c r="F127" s="93" t="e">
        <f t="shared" si="34"/>
        <v>#DIV/0!</v>
      </c>
      <c r="G127" s="98"/>
      <c r="H127" s="98"/>
      <c r="I127" s="102"/>
      <c r="J127" s="102"/>
      <c r="K127" s="92"/>
      <c r="L127" s="91"/>
      <c r="M127" s="91">
        <f>D127+H127</f>
        <v>0</v>
      </c>
      <c r="N127" s="92" t="e">
        <f>#REF!+I127</f>
        <v>#REF!</v>
      </c>
      <c r="O127" s="92">
        <f>E127+J127</f>
        <v>0</v>
      </c>
      <c r="P127" s="93" t="e">
        <f>F127+K127</f>
        <v>#DIV/0!</v>
      </c>
      <c r="Q127" s="90"/>
    </row>
    <row r="128" spans="1:17" s="5" customFormat="1" ht="69" hidden="1" customHeight="1">
      <c r="A128" s="365">
        <v>3719120</v>
      </c>
      <c r="B128" s="140" t="s">
        <v>53</v>
      </c>
      <c r="C128" s="98"/>
      <c r="D128" s="142"/>
      <c r="E128" s="151"/>
      <c r="F128" s="139" t="e">
        <f>E128/D128*100</f>
        <v>#DIV/0!</v>
      </c>
      <c r="G128" s="98"/>
      <c r="H128" s="98"/>
      <c r="I128" s="102"/>
      <c r="J128" s="102"/>
      <c r="K128" s="92"/>
      <c r="L128" s="137">
        <f>C128+G128</f>
        <v>0</v>
      </c>
      <c r="M128" s="137">
        <f>D128+H128</f>
        <v>0</v>
      </c>
      <c r="N128" s="138">
        <f t="shared" ref="N128:O130" si="37">D128+I128</f>
        <v>0</v>
      </c>
      <c r="O128" s="138">
        <f t="shared" si="37"/>
        <v>0</v>
      </c>
      <c r="P128" s="139" t="e">
        <f>O128/N128*100</f>
        <v>#DIV/0!</v>
      </c>
      <c r="Q128" s="90"/>
    </row>
    <row r="129" spans="1:17" s="5" customFormat="1" ht="42" hidden="1" customHeight="1">
      <c r="A129" s="365">
        <v>3719150</v>
      </c>
      <c r="B129" s="140" t="s">
        <v>383</v>
      </c>
      <c r="C129" s="98"/>
      <c r="D129" s="142"/>
      <c r="E129" s="151"/>
      <c r="F129" s="139" t="e">
        <f>E129/D129*100</f>
        <v>#DIV/0!</v>
      </c>
      <c r="G129" s="98"/>
      <c r="H129" s="98"/>
      <c r="I129" s="102"/>
      <c r="J129" s="102"/>
      <c r="K129" s="92"/>
      <c r="L129" s="137">
        <f>C129+G129</f>
        <v>0</v>
      </c>
      <c r="M129" s="137">
        <f>D129+H129</f>
        <v>0</v>
      </c>
      <c r="N129" s="138">
        <f t="shared" si="37"/>
        <v>0</v>
      </c>
      <c r="O129" s="138">
        <f t="shared" si="37"/>
        <v>0</v>
      </c>
      <c r="P129" s="139" t="e">
        <f>O129/N129*100</f>
        <v>#DIV/0!</v>
      </c>
      <c r="Q129" s="90"/>
    </row>
    <row r="130" spans="1:17" s="5" customFormat="1" ht="188.25" hidden="1" customHeight="1">
      <c r="A130" s="365">
        <v>3719490</v>
      </c>
      <c r="B130" s="140" t="s">
        <v>388</v>
      </c>
      <c r="C130" s="98"/>
      <c r="D130" s="142"/>
      <c r="E130" s="151"/>
      <c r="F130" s="139"/>
      <c r="G130" s="98"/>
      <c r="H130" s="142"/>
      <c r="I130" s="151"/>
      <c r="J130" s="151"/>
      <c r="K130" s="158" t="e">
        <f>J130/I130*100</f>
        <v>#DIV/0!</v>
      </c>
      <c r="L130" s="137">
        <f>C130+G130</f>
        <v>0</v>
      </c>
      <c r="M130" s="137">
        <f>D130+H130</f>
        <v>0</v>
      </c>
      <c r="N130" s="138">
        <f t="shared" si="37"/>
        <v>0</v>
      </c>
      <c r="O130" s="138">
        <f t="shared" si="37"/>
        <v>0</v>
      </c>
      <c r="P130" s="139" t="e">
        <f>O130/N130*100</f>
        <v>#DIV/0!</v>
      </c>
      <c r="Q130" s="90"/>
    </row>
    <row r="131" spans="1:17" s="9" customFormat="1" ht="144" hidden="1" customHeight="1">
      <c r="A131" s="153" t="s">
        <v>22</v>
      </c>
      <c r="B131" s="154" t="s">
        <v>21</v>
      </c>
      <c r="C131" s="142"/>
      <c r="D131" s="142"/>
      <c r="E131" s="151"/>
      <c r="F131" s="139" t="e">
        <f>E131/D131*100</f>
        <v>#DIV/0!</v>
      </c>
      <c r="G131" s="98"/>
      <c r="H131" s="98"/>
      <c r="I131" s="102"/>
      <c r="J131" s="102"/>
      <c r="K131" s="91"/>
      <c r="L131" s="91"/>
      <c r="M131" s="137">
        <f>D131</f>
        <v>0</v>
      </c>
      <c r="N131" s="138">
        <f>D131+I131</f>
        <v>0</v>
      </c>
      <c r="O131" s="138">
        <f t="shared" ref="O131:P133" si="38">E131</f>
        <v>0</v>
      </c>
      <c r="P131" s="158" t="e">
        <f t="shared" si="38"/>
        <v>#DIV/0!</v>
      </c>
      <c r="Q131" s="105"/>
    </row>
    <row r="132" spans="1:17" s="9" customFormat="1" ht="132" hidden="1" customHeight="1">
      <c r="A132" s="153" t="s">
        <v>51</v>
      </c>
      <c r="B132" s="154" t="s">
        <v>54</v>
      </c>
      <c r="C132" s="142"/>
      <c r="D132" s="142"/>
      <c r="E132" s="151"/>
      <c r="F132" s="139" t="e">
        <f>E132/D132*100</f>
        <v>#DIV/0!</v>
      </c>
      <c r="G132" s="98"/>
      <c r="H132" s="98"/>
      <c r="I132" s="102"/>
      <c r="J132" s="102"/>
      <c r="K132" s="91"/>
      <c r="L132" s="91"/>
      <c r="M132" s="137">
        <f>D132</f>
        <v>0</v>
      </c>
      <c r="N132" s="138">
        <f>D132+I132</f>
        <v>0</v>
      </c>
      <c r="O132" s="138">
        <f t="shared" si="38"/>
        <v>0</v>
      </c>
      <c r="P132" s="158" t="e">
        <f t="shared" si="38"/>
        <v>#DIV/0!</v>
      </c>
      <c r="Q132" s="105"/>
    </row>
    <row r="133" spans="1:17" s="9" customFormat="1" ht="179.25" hidden="1" customHeight="1">
      <c r="A133" s="153" t="s">
        <v>52</v>
      </c>
      <c r="B133" s="154" t="s">
        <v>55</v>
      </c>
      <c r="C133" s="142"/>
      <c r="D133" s="142"/>
      <c r="E133" s="151"/>
      <c r="F133" s="139" t="e">
        <f>E133/D133*100</f>
        <v>#DIV/0!</v>
      </c>
      <c r="G133" s="98"/>
      <c r="H133" s="98"/>
      <c r="I133" s="102"/>
      <c r="J133" s="102"/>
      <c r="K133" s="91"/>
      <c r="L133" s="91"/>
      <c r="M133" s="137">
        <f>D133</f>
        <v>0</v>
      </c>
      <c r="N133" s="138">
        <f>D133+I133</f>
        <v>0</v>
      </c>
      <c r="O133" s="138">
        <f t="shared" si="38"/>
        <v>0</v>
      </c>
      <c r="P133" s="158" t="e">
        <f t="shared" si="38"/>
        <v>#DIV/0!</v>
      </c>
      <c r="Q133" s="105"/>
    </row>
    <row r="134" spans="1:17" s="9" customFormat="1" ht="40.5" hidden="1" customHeight="1">
      <c r="A134" s="153" t="s">
        <v>6</v>
      </c>
      <c r="B134" s="136" t="s">
        <v>7</v>
      </c>
      <c r="C134" s="142"/>
      <c r="D134" s="142"/>
      <c r="E134" s="151"/>
      <c r="F134" s="139" t="e">
        <f t="shared" ref="F134:F140" si="39">(E134/D134)*100</f>
        <v>#DIV/0!</v>
      </c>
      <c r="G134" s="98"/>
      <c r="H134" s="142"/>
      <c r="I134" s="151"/>
      <c r="J134" s="151"/>
      <c r="K134" s="158" t="e">
        <f>J134/I134*100</f>
        <v>#DIV/0!</v>
      </c>
      <c r="L134" s="137">
        <f>C134+G134</f>
        <v>0</v>
      </c>
      <c r="M134" s="137">
        <f t="shared" ref="M134:M139" si="40">D134+H134</f>
        <v>0</v>
      </c>
      <c r="N134" s="138">
        <f>D134+I134</f>
        <v>0</v>
      </c>
      <c r="O134" s="138">
        <f t="shared" ref="O134:O139" si="41">E134+J134</f>
        <v>0</v>
      </c>
      <c r="P134" s="139" t="e">
        <f t="shared" ref="P134:P139" si="42">O134/N134*100</f>
        <v>#DIV/0!</v>
      </c>
      <c r="Q134" s="105"/>
    </row>
    <row r="135" spans="1:17" s="9" customFormat="1" ht="81" hidden="1" customHeight="1">
      <c r="A135" s="109">
        <v>250344</v>
      </c>
      <c r="B135" s="82" t="s">
        <v>287</v>
      </c>
      <c r="C135" s="98"/>
      <c r="D135" s="98"/>
      <c r="E135" s="102"/>
      <c r="F135" s="93" t="e">
        <f t="shared" si="39"/>
        <v>#DIV/0!</v>
      </c>
      <c r="G135" s="98"/>
      <c r="H135" s="98"/>
      <c r="I135" s="102"/>
      <c r="J135" s="102"/>
      <c r="K135" s="106" t="e">
        <f>J135/I135*100</f>
        <v>#DIV/0!</v>
      </c>
      <c r="L135" s="91">
        <f>C135+G135</f>
        <v>0</v>
      </c>
      <c r="M135" s="91">
        <f t="shared" si="40"/>
        <v>0</v>
      </c>
      <c r="N135" s="92">
        <f>D135+I135</f>
        <v>0</v>
      </c>
      <c r="O135" s="92">
        <f t="shared" si="41"/>
        <v>0</v>
      </c>
      <c r="P135" s="93" t="e">
        <f t="shared" si="42"/>
        <v>#DIV/0!</v>
      </c>
      <c r="Q135" s="105"/>
    </row>
    <row r="136" spans="1:17" s="9" customFormat="1" ht="81" hidden="1" customHeight="1">
      <c r="A136" s="109">
        <v>250352</v>
      </c>
      <c r="B136" s="82" t="s">
        <v>303</v>
      </c>
      <c r="C136" s="98"/>
      <c r="D136" s="98"/>
      <c r="E136" s="102"/>
      <c r="F136" s="93" t="e">
        <f t="shared" si="39"/>
        <v>#DIV/0!</v>
      </c>
      <c r="G136" s="98"/>
      <c r="H136" s="98"/>
      <c r="I136" s="102"/>
      <c r="J136" s="102"/>
      <c r="K136" s="106"/>
      <c r="L136" s="91"/>
      <c r="M136" s="91">
        <f t="shared" si="40"/>
        <v>0</v>
      </c>
      <c r="N136" s="92" t="e">
        <f>#REF!+I136</f>
        <v>#REF!</v>
      </c>
      <c r="O136" s="92">
        <f t="shared" si="41"/>
        <v>0</v>
      </c>
      <c r="P136" s="93" t="e">
        <f t="shared" si="42"/>
        <v>#REF!</v>
      </c>
      <c r="Q136" s="105"/>
    </row>
    <row r="137" spans="1:17" s="9" customFormat="1" ht="81" hidden="1" customHeight="1">
      <c r="A137" s="109">
        <v>250366</v>
      </c>
      <c r="B137" s="82" t="s">
        <v>302</v>
      </c>
      <c r="C137" s="98"/>
      <c r="D137" s="98"/>
      <c r="E137" s="102"/>
      <c r="F137" s="93" t="e">
        <f t="shared" si="39"/>
        <v>#DIV/0!</v>
      </c>
      <c r="G137" s="98"/>
      <c r="H137" s="98"/>
      <c r="I137" s="102"/>
      <c r="J137" s="102"/>
      <c r="K137" s="106"/>
      <c r="L137" s="91"/>
      <c r="M137" s="91">
        <f t="shared" si="40"/>
        <v>0</v>
      </c>
      <c r="N137" s="92">
        <f>D137+I137</f>
        <v>0</v>
      </c>
      <c r="O137" s="92">
        <f t="shared" si="41"/>
        <v>0</v>
      </c>
      <c r="P137" s="93" t="e">
        <f t="shared" si="42"/>
        <v>#DIV/0!</v>
      </c>
      <c r="Q137" s="105"/>
    </row>
    <row r="138" spans="1:17" s="9" customFormat="1" ht="25.5" hidden="1" customHeight="1">
      <c r="A138" s="109" t="s">
        <v>321</v>
      </c>
      <c r="B138" s="81" t="s">
        <v>322</v>
      </c>
      <c r="C138" s="98"/>
      <c r="D138" s="98"/>
      <c r="E138" s="102"/>
      <c r="F138" s="93" t="e">
        <f t="shared" si="39"/>
        <v>#DIV/0!</v>
      </c>
      <c r="G138" s="98"/>
      <c r="H138" s="98"/>
      <c r="I138" s="102"/>
      <c r="J138" s="102"/>
      <c r="K138" s="106" t="e">
        <f>J138/I138*100</f>
        <v>#DIV/0!</v>
      </c>
      <c r="L138" s="91">
        <f>C138+G138</f>
        <v>0</v>
      </c>
      <c r="M138" s="91">
        <f t="shared" si="40"/>
        <v>0</v>
      </c>
      <c r="N138" s="92">
        <f>D138+I138</f>
        <v>0</v>
      </c>
      <c r="O138" s="92">
        <f t="shared" si="41"/>
        <v>0</v>
      </c>
      <c r="P138" s="93" t="e">
        <f t="shared" si="42"/>
        <v>#DIV/0!</v>
      </c>
      <c r="Q138" s="105"/>
    </row>
    <row r="139" spans="1:17" s="9" customFormat="1" ht="65.25" hidden="1" customHeight="1">
      <c r="A139" s="109">
        <v>250388</v>
      </c>
      <c r="B139" s="81" t="s">
        <v>288</v>
      </c>
      <c r="C139" s="98"/>
      <c r="D139" s="98"/>
      <c r="E139" s="102"/>
      <c r="F139" s="93" t="e">
        <f t="shared" si="39"/>
        <v>#DIV/0!</v>
      </c>
      <c r="G139" s="98"/>
      <c r="H139" s="98"/>
      <c r="I139" s="102"/>
      <c r="J139" s="102"/>
      <c r="K139" s="106"/>
      <c r="L139" s="91"/>
      <c r="M139" s="91">
        <f t="shared" si="40"/>
        <v>0</v>
      </c>
      <c r="N139" s="92">
        <f>D139+I139</f>
        <v>0</v>
      </c>
      <c r="O139" s="92">
        <f t="shared" si="41"/>
        <v>0</v>
      </c>
      <c r="P139" s="93" t="e">
        <f t="shared" si="42"/>
        <v>#DIV/0!</v>
      </c>
      <c r="Q139" s="105"/>
    </row>
    <row r="140" spans="1:17" s="10" customFormat="1" ht="34.5" customHeight="1">
      <c r="A140" s="128"/>
      <c r="B140" s="155" t="s">
        <v>326</v>
      </c>
      <c r="C140" s="143">
        <f>C34+C60+C71+C85+C114+C121+C123</f>
        <v>1628913</v>
      </c>
      <c r="D140" s="397">
        <f>D34+D60+D71+D85+D114+D121+D123</f>
        <v>1618913</v>
      </c>
      <c r="E140" s="144">
        <f>E56+E55+E54+E52+E53+E44+E35</f>
        <v>1452533.9100000001</v>
      </c>
      <c r="F140" s="135">
        <f t="shared" si="39"/>
        <v>89.722789921385527</v>
      </c>
      <c r="G140" s="143">
        <f>G56+G55+G54+G53+G52+G44+G35</f>
        <v>5248104.95</v>
      </c>
      <c r="H140" s="143">
        <f>H34+H60+H71+H85+H114+H121+H123</f>
        <v>5248104.95</v>
      </c>
      <c r="I140" s="144">
        <f>I34+I60+I71+I85+I114+I121+I123</f>
        <v>5289104.95</v>
      </c>
      <c r="J140" s="144">
        <f>J34+J60+J71+J85+J114+J121+J123</f>
        <v>5158566.8100000005</v>
      </c>
      <c r="K140" s="159">
        <f>J140/I140*100</f>
        <v>97.531942715562863</v>
      </c>
      <c r="L140" s="143">
        <f>L34+L60+L71+L85+L114+L121+L123</f>
        <v>6751984.9500000002</v>
      </c>
      <c r="M140" s="143">
        <f>M34+M60+M71+M85+M114+M121+M123</f>
        <v>6867017.9500000002</v>
      </c>
      <c r="N140" s="144">
        <f>N34+N60+N71+N85+N114+N121+N123</f>
        <v>6792984.9500000002</v>
      </c>
      <c r="O140" s="144">
        <f>O34+O60+O71+O85+O114+O121+O123</f>
        <v>6611100.7199999997</v>
      </c>
      <c r="P140" s="135">
        <f>O140/N140*100</f>
        <v>97.322469704573678</v>
      </c>
      <c r="Q140" s="96"/>
    </row>
    <row r="141" spans="1:17" s="10" customFormat="1" ht="17.399999999999999" customHeight="1">
      <c r="A141" s="31"/>
      <c r="B141" s="32"/>
      <c r="C141" s="39"/>
      <c r="D141" s="39"/>
      <c r="E141" s="39"/>
      <c r="F141" s="40"/>
      <c r="G141" s="39"/>
      <c r="H141" s="39"/>
      <c r="I141" s="39"/>
      <c r="J141" s="39"/>
      <c r="K141" s="40"/>
      <c r="L141" s="39"/>
      <c r="M141" s="39"/>
      <c r="N141" s="39"/>
      <c r="O141" s="39"/>
      <c r="P141" s="41"/>
    </row>
    <row r="142" spans="1:17" ht="17.399999999999999" hidden="1">
      <c r="A142" s="29" t="s">
        <v>269</v>
      </c>
      <c r="B142" s="29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3"/>
      <c r="N142" s="33"/>
      <c r="O142" s="42" t="s">
        <v>290</v>
      </c>
      <c r="P142" s="33"/>
    </row>
    <row r="143" spans="1:17" ht="15.6" hidden="1">
      <c r="A143" s="414" t="s">
        <v>269</v>
      </c>
      <c r="B143" s="414"/>
      <c r="C143" s="44"/>
      <c r="D143" s="45"/>
      <c r="E143" s="46"/>
      <c r="F143" s="45"/>
      <c r="G143" s="33"/>
      <c r="H143" s="33"/>
      <c r="I143" s="33"/>
      <c r="J143" s="33"/>
      <c r="K143" s="33"/>
      <c r="L143" s="33"/>
      <c r="M143" s="33"/>
      <c r="N143" s="33"/>
      <c r="O143" s="415" t="s">
        <v>270</v>
      </c>
      <c r="P143" s="415"/>
    </row>
    <row r="144" spans="1:17" ht="17.399999999999999" hidden="1">
      <c r="A144" s="29" t="s">
        <v>269</v>
      </c>
      <c r="B144" s="29"/>
      <c r="C144" s="47"/>
      <c r="D144" s="47"/>
      <c r="E144" s="42"/>
      <c r="F144" s="42"/>
      <c r="G144" s="42"/>
      <c r="H144" s="42"/>
      <c r="I144" s="43"/>
      <c r="J144" s="43"/>
      <c r="K144" s="43"/>
      <c r="L144" s="43"/>
      <c r="M144" s="33"/>
      <c r="N144" s="33"/>
      <c r="O144" s="413" t="s">
        <v>270</v>
      </c>
      <c r="P144" s="413"/>
    </row>
    <row r="145" spans="1:16" ht="18">
      <c r="A145" s="55" t="s">
        <v>435</v>
      </c>
      <c r="B145" s="55"/>
      <c r="C145" s="42"/>
      <c r="D145" s="42"/>
      <c r="E145" s="42"/>
      <c r="F145" s="42"/>
      <c r="G145" s="33"/>
      <c r="H145" s="33"/>
      <c r="I145" s="33"/>
      <c r="J145" s="33"/>
      <c r="K145" s="33"/>
      <c r="L145" s="33"/>
      <c r="N145" s="33"/>
      <c r="O145" s="55" t="s">
        <v>436</v>
      </c>
      <c r="P145" s="111"/>
    </row>
    <row r="146" spans="1:16">
      <c r="A146" s="6"/>
      <c r="D146" s="7"/>
      <c r="E146" s="17"/>
      <c r="F146" s="7"/>
      <c r="I146" s="17"/>
    </row>
    <row r="147" spans="1:16">
      <c r="A147" s="6"/>
      <c r="D147" s="7"/>
      <c r="E147" s="17"/>
      <c r="F147" s="7"/>
    </row>
    <row r="148" spans="1:16">
      <c r="A148" s="6"/>
      <c r="D148" s="7"/>
      <c r="E148" s="17"/>
      <c r="F148" s="7"/>
    </row>
    <row r="149" spans="1:16">
      <c r="A149" s="6"/>
      <c r="D149" s="7"/>
      <c r="E149" s="17"/>
      <c r="F149" s="7"/>
    </row>
    <row r="150" spans="1:16">
      <c r="A150" s="6"/>
      <c r="D150" s="7"/>
      <c r="E150" s="17"/>
      <c r="F150" s="7"/>
    </row>
    <row r="151" spans="1:16">
      <c r="A151" s="6"/>
      <c r="D151" s="7"/>
      <c r="E151" s="17"/>
      <c r="F151" s="7"/>
    </row>
    <row r="153" spans="1:16">
      <c r="A153" s="6"/>
      <c r="D153" s="7"/>
      <c r="E153" s="17"/>
      <c r="F153" s="7"/>
    </row>
    <row r="154" spans="1:16">
      <c r="A154" s="6"/>
      <c r="D154" s="7"/>
      <c r="E154" s="17"/>
      <c r="F154" s="7"/>
    </row>
    <row r="155" spans="1:16">
      <c r="A155" s="6"/>
      <c r="D155" s="7"/>
      <c r="E155" s="17"/>
      <c r="F155" s="7"/>
    </row>
    <row r="156" spans="1:16">
      <c r="A156" s="6"/>
      <c r="D156" s="7"/>
      <c r="E156" s="17"/>
      <c r="F156" s="7"/>
    </row>
    <row r="157" spans="1:16">
      <c r="A157" s="6"/>
      <c r="D157" s="7"/>
      <c r="E157" s="17"/>
      <c r="F157" s="7"/>
    </row>
    <row r="158" spans="1:16">
      <c r="A158" s="6"/>
      <c r="D158" s="7"/>
      <c r="E158" s="17"/>
      <c r="F158" s="7"/>
    </row>
    <row r="159" spans="1:16">
      <c r="A159" s="6"/>
      <c r="D159" s="7"/>
      <c r="E159" s="17"/>
      <c r="F159" s="7"/>
    </row>
    <row r="160" spans="1:16">
      <c r="A160" s="6"/>
      <c r="D160" s="7"/>
      <c r="E160" s="17"/>
      <c r="F160" s="7"/>
    </row>
    <row r="161" spans="4:6">
      <c r="D161" s="7"/>
      <c r="E161" s="17"/>
      <c r="F161" s="7"/>
    </row>
    <row r="162" spans="4:6">
      <c r="D162" s="7"/>
      <c r="E162" s="17"/>
      <c r="F162" s="7"/>
    </row>
    <row r="163" spans="4:6">
      <c r="D163" s="7"/>
      <c r="E163" s="17"/>
      <c r="F163" s="7"/>
    </row>
    <row r="164" spans="4:6">
      <c r="D164" s="7"/>
      <c r="E164" s="17"/>
      <c r="F164" s="7"/>
    </row>
    <row r="165" spans="4:6">
      <c r="D165" s="7"/>
      <c r="E165" s="17"/>
      <c r="F165" s="7"/>
    </row>
    <row r="166" spans="4:6">
      <c r="D166" s="7"/>
      <c r="E166" s="17"/>
      <c r="F166" s="7"/>
    </row>
    <row r="167" spans="4:6">
      <c r="D167" s="7"/>
      <c r="E167" s="17"/>
      <c r="F167" s="7"/>
    </row>
    <row r="168" spans="4:6">
      <c r="D168" s="7"/>
      <c r="E168" s="17"/>
      <c r="F168" s="7"/>
    </row>
    <row r="169" spans="4:6">
      <c r="D169" s="7"/>
      <c r="E169" s="17"/>
      <c r="F169" s="7"/>
    </row>
    <row r="170" spans="4:6">
      <c r="D170" s="7"/>
      <c r="E170" s="17"/>
      <c r="F170" s="7"/>
    </row>
    <row r="171" spans="4:6">
      <c r="D171" s="7"/>
      <c r="E171" s="17"/>
      <c r="F171" s="7"/>
    </row>
    <row r="172" spans="4:6">
      <c r="D172" s="7"/>
      <c r="E172" s="17"/>
      <c r="F172" s="7"/>
    </row>
    <row r="173" spans="4:6">
      <c r="D173" s="7"/>
      <c r="E173" s="17"/>
      <c r="F173" s="7"/>
    </row>
    <row r="174" spans="4:6">
      <c r="D174" s="7"/>
      <c r="E174" s="17"/>
      <c r="F174" s="7"/>
    </row>
    <row r="175" spans="4:6">
      <c r="D175" s="7"/>
      <c r="E175" s="17"/>
      <c r="F175" s="7"/>
    </row>
    <row r="176" spans="4:6">
      <c r="D176" s="7"/>
      <c r="E176" s="17"/>
      <c r="F176" s="7"/>
    </row>
    <row r="177" spans="4:6">
      <c r="D177" s="7"/>
      <c r="E177" s="17"/>
      <c r="F177" s="7"/>
    </row>
    <row r="178" spans="4:6">
      <c r="D178" s="7"/>
      <c r="E178" s="17"/>
      <c r="F178" s="7"/>
    </row>
    <row r="179" spans="4:6">
      <c r="D179" s="7"/>
      <c r="E179" s="17"/>
      <c r="F179" s="7"/>
    </row>
    <row r="180" spans="4:6">
      <c r="D180" s="7"/>
      <c r="E180" s="17"/>
      <c r="F180" s="7"/>
    </row>
    <row r="181" spans="4:6">
      <c r="D181" s="7"/>
      <c r="E181" s="17"/>
      <c r="F181" s="7"/>
    </row>
    <row r="182" spans="4:6">
      <c r="D182" s="7"/>
      <c r="E182" s="17"/>
      <c r="F182" s="7"/>
    </row>
    <row r="183" spans="4:6">
      <c r="D183" s="7"/>
      <c r="E183" s="17"/>
      <c r="F183" s="7"/>
    </row>
    <row r="184" spans="4:6">
      <c r="D184" s="7"/>
      <c r="E184" s="17"/>
      <c r="F184" s="7"/>
    </row>
    <row r="185" spans="4:6">
      <c r="D185" s="7"/>
      <c r="E185" s="17"/>
      <c r="F185" s="7"/>
    </row>
    <row r="186" spans="4:6">
      <c r="D186" s="7"/>
      <c r="E186" s="17"/>
      <c r="F186" s="7"/>
    </row>
    <row r="187" spans="4:6">
      <c r="D187" s="7"/>
      <c r="E187" s="17"/>
      <c r="F187" s="7"/>
    </row>
    <row r="188" spans="4:6">
      <c r="D188" s="7"/>
      <c r="E188" s="17"/>
      <c r="F188" s="7"/>
    </row>
    <row r="189" spans="4:6">
      <c r="D189" s="7"/>
      <c r="E189" s="17"/>
      <c r="F189" s="7"/>
    </row>
    <row r="190" spans="4:6">
      <c r="D190" s="7"/>
      <c r="E190" s="17"/>
      <c r="F190" s="7"/>
    </row>
    <row r="191" spans="4:6">
      <c r="D191" s="7"/>
      <c r="E191" s="17"/>
      <c r="F191" s="7"/>
    </row>
    <row r="192" spans="4:6">
      <c r="D192" s="7"/>
      <c r="E192" s="17"/>
      <c r="F192" s="7"/>
    </row>
    <row r="193" spans="4:6">
      <c r="D193" s="7"/>
      <c r="E193" s="17"/>
      <c r="F193" s="7"/>
    </row>
    <row r="194" spans="4:6">
      <c r="D194" s="7"/>
      <c r="E194" s="17"/>
      <c r="F194" s="7"/>
    </row>
    <row r="195" spans="4:6">
      <c r="D195" s="7"/>
      <c r="E195" s="17"/>
      <c r="F195" s="7"/>
    </row>
    <row r="196" spans="4:6">
      <c r="D196" s="7"/>
      <c r="E196" s="17"/>
      <c r="F196" s="7"/>
    </row>
    <row r="197" spans="4:6">
      <c r="D197" s="7"/>
      <c r="E197" s="17"/>
      <c r="F197" s="7"/>
    </row>
    <row r="198" spans="4:6">
      <c r="D198" s="7"/>
      <c r="E198" s="17"/>
      <c r="F198" s="7"/>
    </row>
    <row r="199" spans="4:6">
      <c r="D199" s="7"/>
      <c r="E199" s="17"/>
      <c r="F199" s="7"/>
    </row>
    <row r="200" spans="4:6">
      <c r="D200" s="7"/>
      <c r="E200" s="17"/>
      <c r="F200" s="7"/>
    </row>
    <row r="201" spans="4:6">
      <c r="D201" s="7"/>
      <c r="E201" s="17"/>
      <c r="F201" s="7"/>
    </row>
    <row r="202" spans="4:6">
      <c r="D202" s="7"/>
      <c r="E202" s="17"/>
      <c r="F202" s="7"/>
    </row>
    <row r="203" spans="4:6">
      <c r="D203" s="7"/>
      <c r="E203" s="17"/>
      <c r="F203" s="7"/>
    </row>
    <row r="204" spans="4:6">
      <c r="D204" s="7"/>
      <c r="E204" s="17"/>
      <c r="F204" s="7"/>
    </row>
    <row r="205" spans="4:6">
      <c r="D205" s="7"/>
      <c r="E205" s="17"/>
      <c r="F205" s="7"/>
    </row>
    <row r="206" spans="4:6">
      <c r="D206" s="7"/>
      <c r="E206" s="17"/>
      <c r="F206" s="7"/>
    </row>
    <row r="207" spans="4:6">
      <c r="D207" s="7"/>
      <c r="E207" s="17"/>
      <c r="F207" s="7"/>
    </row>
    <row r="208" spans="4:6">
      <c r="D208" s="7"/>
      <c r="E208" s="17"/>
      <c r="F208" s="7"/>
    </row>
    <row r="209" spans="4:6">
      <c r="D209" s="7"/>
      <c r="E209" s="17"/>
      <c r="F209" s="7"/>
    </row>
    <row r="210" spans="4:6">
      <c r="D210" s="7"/>
      <c r="E210" s="17"/>
      <c r="F210" s="7"/>
    </row>
    <row r="211" spans="4:6">
      <c r="D211" s="7"/>
      <c r="E211" s="17"/>
      <c r="F211" s="7"/>
    </row>
    <row r="212" spans="4:6">
      <c r="D212" s="7"/>
      <c r="E212" s="17"/>
      <c r="F212" s="7"/>
    </row>
    <row r="213" spans="4:6">
      <c r="D213" s="7"/>
      <c r="E213" s="17"/>
      <c r="F213" s="7"/>
    </row>
    <row r="214" spans="4:6">
      <c r="D214" s="7"/>
      <c r="E214" s="17"/>
      <c r="F214" s="7"/>
    </row>
    <row r="215" spans="4:6">
      <c r="E215" s="17"/>
    </row>
    <row r="216" spans="4:6">
      <c r="E216" s="17"/>
    </row>
    <row r="217" spans="4:6">
      <c r="E217" s="17"/>
    </row>
    <row r="218" spans="4:6">
      <c r="E218" s="17"/>
    </row>
    <row r="219" spans="4:6">
      <c r="E219" s="17"/>
    </row>
    <row r="220" spans="4:6">
      <c r="E220" s="17"/>
    </row>
    <row r="221" spans="4:6">
      <c r="E221" s="17"/>
    </row>
    <row r="222" spans="4:6">
      <c r="E222" s="17"/>
    </row>
    <row r="223" spans="4:6">
      <c r="E223" s="17"/>
    </row>
    <row r="224" spans="4:6">
      <c r="E224" s="17"/>
    </row>
    <row r="225" spans="5:5">
      <c r="E225" s="17"/>
    </row>
    <row r="226" spans="5:5">
      <c r="E226" s="17"/>
    </row>
    <row r="227" spans="5:5">
      <c r="E227" s="17"/>
    </row>
    <row r="228" spans="5:5">
      <c r="E228" s="17"/>
    </row>
    <row r="229" spans="5:5">
      <c r="E229" s="17"/>
    </row>
    <row r="230" spans="5:5">
      <c r="E230" s="17"/>
    </row>
    <row r="231" spans="5:5">
      <c r="E231" s="17"/>
    </row>
    <row r="232" spans="5:5">
      <c r="E232" s="17"/>
    </row>
    <row r="233" spans="5:5">
      <c r="E233" s="17"/>
    </row>
    <row r="234" spans="5:5">
      <c r="E234" s="17"/>
    </row>
    <row r="235" spans="5:5">
      <c r="E235" s="17"/>
    </row>
    <row r="236" spans="5:5">
      <c r="E236" s="17"/>
    </row>
    <row r="237" spans="5:5">
      <c r="E237" s="17"/>
    </row>
    <row r="238" spans="5:5">
      <c r="E238" s="17"/>
    </row>
    <row r="239" spans="5:5">
      <c r="E239" s="17"/>
    </row>
    <row r="240" spans="5:5">
      <c r="E240" s="17"/>
    </row>
    <row r="241" spans="5:5">
      <c r="E241" s="17"/>
    </row>
    <row r="242" spans="5:5">
      <c r="E242" s="17"/>
    </row>
    <row r="243" spans="5:5">
      <c r="E243" s="17"/>
    </row>
    <row r="244" spans="5:5">
      <c r="E244" s="17"/>
    </row>
    <row r="245" spans="5:5">
      <c r="E245" s="17"/>
    </row>
    <row r="246" spans="5:5">
      <c r="E246" s="17"/>
    </row>
    <row r="247" spans="5:5">
      <c r="E247" s="17"/>
    </row>
    <row r="248" spans="5:5">
      <c r="E248" s="17"/>
    </row>
    <row r="249" spans="5:5">
      <c r="E249" s="17"/>
    </row>
    <row r="250" spans="5:5">
      <c r="E250" s="17"/>
    </row>
    <row r="251" spans="5:5">
      <c r="E251" s="17"/>
    </row>
    <row r="252" spans="5:5">
      <c r="E252" s="17"/>
    </row>
    <row r="253" spans="5:5">
      <c r="E253" s="17"/>
    </row>
    <row r="254" spans="5:5">
      <c r="E254" s="17"/>
    </row>
    <row r="255" spans="5:5">
      <c r="E255" s="17"/>
    </row>
    <row r="256" spans="5:5">
      <c r="E256" s="17"/>
    </row>
    <row r="257" spans="5:5">
      <c r="E257" s="17"/>
    </row>
    <row r="258" spans="5:5">
      <c r="E258" s="17"/>
    </row>
    <row r="259" spans="5:5">
      <c r="E259" s="17"/>
    </row>
    <row r="260" spans="5:5">
      <c r="E260" s="17"/>
    </row>
    <row r="261" spans="5:5">
      <c r="E261" s="17"/>
    </row>
    <row r="262" spans="5:5">
      <c r="E262" s="17"/>
    </row>
    <row r="263" spans="5:5">
      <c r="E263" s="17"/>
    </row>
    <row r="264" spans="5:5">
      <c r="E264" s="17"/>
    </row>
    <row r="265" spans="5:5">
      <c r="E265" s="17"/>
    </row>
    <row r="266" spans="5:5">
      <c r="E266" s="17"/>
    </row>
    <row r="267" spans="5:5">
      <c r="E267" s="17"/>
    </row>
    <row r="268" spans="5:5">
      <c r="E268" s="17"/>
    </row>
    <row r="269" spans="5:5">
      <c r="E269" s="17"/>
    </row>
    <row r="270" spans="5:5">
      <c r="E270" s="17"/>
    </row>
    <row r="271" spans="5:5">
      <c r="E271" s="17"/>
    </row>
    <row r="272" spans="5:5">
      <c r="E272" s="17"/>
    </row>
    <row r="273" spans="5:5">
      <c r="E273" s="17"/>
    </row>
    <row r="274" spans="5:5">
      <c r="E274" s="17"/>
    </row>
    <row r="275" spans="5:5">
      <c r="E275" s="17"/>
    </row>
    <row r="276" spans="5:5">
      <c r="E276" s="17"/>
    </row>
    <row r="277" spans="5:5">
      <c r="E277" s="17"/>
    </row>
    <row r="278" spans="5:5">
      <c r="E278" s="17"/>
    </row>
    <row r="279" spans="5:5">
      <c r="E279" s="17"/>
    </row>
    <row r="280" spans="5:5">
      <c r="E280" s="17"/>
    </row>
    <row r="281" spans="5:5">
      <c r="E281" s="17"/>
    </row>
    <row r="282" spans="5:5">
      <c r="E282" s="17"/>
    </row>
    <row r="283" spans="5:5">
      <c r="E283" s="17"/>
    </row>
    <row r="284" spans="5:5">
      <c r="E284" s="17"/>
    </row>
    <row r="285" spans="5:5">
      <c r="E285" s="17"/>
    </row>
    <row r="286" spans="5:5">
      <c r="E286" s="17"/>
    </row>
    <row r="287" spans="5:5">
      <c r="E287" s="17"/>
    </row>
    <row r="288" spans="5:5">
      <c r="E288" s="17"/>
    </row>
    <row r="289" spans="5:5">
      <c r="E289" s="17"/>
    </row>
    <row r="290" spans="5:5">
      <c r="E290" s="17"/>
    </row>
    <row r="291" spans="5:5">
      <c r="E291" s="17"/>
    </row>
    <row r="292" spans="5:5">
      <c r="E292" s="17"/>
    </row>
    <row r="293" spans="5:5">
      <c r="E293" s="17"/>
    </row>
    <row r="294" spans="5:5">
      <c r="E294" s="17"/>
    </row>
    <row r="295" spans="5:5">
      <c r="E295" s="17"/>
    </row>
    <row r="296" spans="5:5">
      <c r="E296" s="17"/>
    </row>
    <row r="297" spans="5:5">
      <c r="E297" s="17"/>
    </row>
    <row r="298" spans="5:5">
      <c r="E298" s="17"/>
    </row>
    <row r="299" spans="5:5">
      <c r="E299" s="17"/>
    </row>
    <row r="300" spans="5:5">
      <c r="E300" s="17"/>
    </row>
    <row r="301" spans="5:5">
      <c r="E301" s="17"/>
    </row>
    <row r="302" spans="5:5">
      <c r="E302" s="17"/>
    </row>
    <row r="303" spans="5:5">
      <c r="E303" s="17"/>
    </row>
    <row r="304" spans="5:5">
      <c r="E304" s="17"/>
    </row>
    <row r="305" spans="5:5">
      <c r="E305" s="17"/>
    </row>
    <row r="306" spans="5:5">
      <c r="E306" s="17"/>
    </row>
    <row r="307" spans="5:5">
      <c r="E307" s="17"/>
    </row>
    <row r="308" spans="5:5">
      <c r="E308" s="17"/>
    </row>
    <row r="309" spans="5:5">
      <c r="E309" s="17"/>
    </row>
    <row r="310" spans="5:5">
      <c r="E310" s="17"/>
    </row>
    <row r="311" spans="5:5">
      <c r="E311" s="17"/>
    </row>
    <row r="312" spans="5:5">
      <c r="E312" s="17"/>
    </row>
    <row r="313" spans="5:5">
      <c r="E313" s="17"/>
    </row>
    <row r="314" spans="5:5">
      <c r="E314" s="17"/>
    </row>
    <row r="315" spans="5:5">
      <c r="E315" s="17"/>
    </row>
    <row r="316" spans="5:5">
      <c r="E316" s="17"/>
    </row>
    <row r="317" spans="5:5">
      <c r="E317" s="17"/>
    </row>
    <row r="318" spans="5:5">
      <c r="E318" s="17"/>
    </row>
    <row r="319" spans="5:5">
      <c r="E319" s="17"/>
    </row>
    <row r="320" spans="5:5">
      <c r="E320" s="17"/>
    </row>
    <row r="321" spans="5:5">
      <c r="E321" s="17"/>
    </row>
    <row r="322" spans="5:5">
      <c r="E322" s="17"/>
    </row>
    <row r="323" spans="5:5">
      <c r="E323" s="17"/>
    </row>
    <row r="324" spans="5:5">
      <c r="E324" s="17"/>
    </row>
    <row r="325" spans="5:5">
      <c r="E325" s="17"/>
    </row>
    <row r="326" spans="5:5">
      <c r="E326" s="17"/>
    </row>
    <row r="327" spans="5:5">
      <c r="E327" s="17"/>
    </row>
    <row r="328" spans="5:5">
      <c r="E328" s="17"/>
    </row>
    <row r="329" spans="5:5">
      <c r="E329" s="17"/>
    </row>
    <row r="330" spans="5:5">
      <c r="E330" s="17"/>
    </row>
    <row r="331" spans="5:5">
      <c r="E331" s="17"/>
    </row>
    <row r="332" spans="5:5">
      <c r="E332" s="17"/>
    </row>
    <row r="333" spans="5:5">
      <c r="E333" s="17"/>
    </row>
    <row r="334" spans="5:5">
      <c r="E334" s="17"/>
    </row>
    <row r="335" spans="5:5">
      <c r="E335" s="17"/>
    </row>
    <row r="336" spans="5:5">
      <c r="E336" s="17"/>
    </row>
    <row r="337" spans="5:5">
      <c r="E337" s="17"/>
    </row>
    <row r="338" spans="5:5">
      <c r="E338" s="17"/>
    </row>
    <row r="339" spans="5:5">
      <c r="E339" s="17"/>
    </row>
    <row r="340" spans="5:5">
      <c r="E340" s="17"/>
    </row>
    <row r="341" spans="5:5">
      <c r="E341" s="17"/>
    </row>
    <row r="342" spans="5:5">
      <c r="E342" s="17"/>
    </row>
    <row r="343" spans="5:5">
      <c r="E343" s="17"/>
    </row>
    <row r="344" spans="5:5">
      <c r="E344" s="17"/>
    </row>
    <row r="345" spans="5:5">
      <c r="E345" s="17"/>
    </row>
    <row r="346" spans="5:5">
      <c r="E346" s="17"/>
    </row>
    <row r="347" spans="5:5">
      <c r="E347" s="17"/>
    </row>
    <row r="348" spans="5:5">
      <c r="E348" s="17"/>
    </row>
    <row r="349" spans="5:5">
      <c r="E349" s="17"/>
    </row>
    <row r="350" spans="5:5">
      <c r="E350" s="17"/>
    </row>
    <row r="351" spans="5:5">
      <c r="E351" s="17"/>
    </row>
    <row r="352" spans="5:5">
      <c r="E352" s="17"/>
    </row>
    <row r="353" spans="5:5">
      <c r="E353" s="17"/>
    </row>
    <row r="354" spans="5:5">
      <c r="E354" s="17"/>
    </row>
    <row r="355" spans="5:5">
      <c r="E355" s="17"/>
    </row>
    <row r="356" spans="5:5">
      <c r="E356" s="17"/>
    </row>
    <row r="357" spans="5:5">
      <c r="E357" s="17"/>
    </row>
    <row r="358" spans="5:5">
      <c r="E358" s="17"/>
    </row>
    <row r="359" spans="5:5">
      <c r="E359" s="17"/>
    </row>
    <row r="360" spans="5:5">
      <c r="E360" s="17"/>
    </row>
    <row r="361" spans="5:5">
      <c r="E361" s="17"/>
    </row>
    <row r="362" spans="5:5">
      <c r="E362" s="17"/>
    </row>
    <row r="363" spans="5:5">
      <c r="E363" s="17"/>
    </row>
    <row r="364" spans="5:5">
      <c r="E364" s="17"/>
    </row>
    <row r="365" spans="5:5">
      <c r="E365" s="17"/>
    </row>
    <row r="366" spans="5:5">
      <c r="E366" s="17"/>
    </row>
    <row r="367" spans="5:5">
      <c r="E367" s="17"/>
    </row>
    <row r="368" spans="5:5">
      <c r="E368" s="17"/>
    </row>
    <row r="369" spans="5:5">
      <c r="E369" s="17"/>
    </row>
    <row r="370" spans="5:5">
      <c r="E370" s="17"/>
    </row>
    <row r="371" spans="5:5">
      <c r="E371" s="17"/>
    </row>
    <row r="372" spans="5:5">
      <c r="E372" s="17"/>
    </row>
    <row r="373" spans="5:5">
      <c r="E373" s="17"/>
    </row>
    <row r="374" spans="5:5">
      <c r="E374" s="17"/>
    </row>
    <row r="375" spans="5:5">
      <c r="E375" s="17"/>
    </row>
    <row r="376" spans="5:5">
      <c r="E376" s="17"/>
    </row>
    <row r="377" spans="5:5">
      <c r="E377" s="17"/>
    </row>
    <row r="378" spans="5:5">
      <c r="E378" s="17"/>
    </row>
    <row r="379" spans="5:5">
      <c r="E379" s="17"/>
    </row>
    <row r="380" spans="5:5">
      <c r="E380" s="17"/>
    </row>
    <row r="381" spans="5:5">
      <c r="E381" s="17"/>
    </row>
    <row r="382" spans="5:5">
      <c r="E382" s="17"/>
    </row>
    <row r="383" spans="5:5">
      <c r="E383" s="17"/>
    </row>
    <row r="384" spans="5:5">
      <c r="E384" s="17"/>
    </row>
    <row r="385" spans="5:5">
      <c r="E385" s="17"/>
    </row>
    <row r="386" spans="5:5">
      <c r="E386" s="17"/>
    </row>
    <row r="387" spans="5:5">
      <c r="E387" s="17"/>
    </row>
    <row r="388" spans="5:5">
      <c r="E388" s="17"/>
    </row>
    <row r="389" spans="5:5">
      <c r="E389" s="17"/>
    </row>
    <row r="390" spans="5:5">
      <c r="E390" s="17"/>
    </row>
    <row r="391" spans="5:5">
      <c r="E391" s="17"/>
    </row>
    <row r="392" spans="5:5">
      <c r="E392" s="17"/>
    </row>
    <row r="393" spans="5:5">
      <c r="E393" s="17"/>
    </row>
    <row r="394" spans="5:5">
      <c r="E394" s="17"/>
    </row>
    <row r="395" spans="5:5">
      <c r="E395" s="17"/>
    </row>
    <row r="396" spans="5:5">
      <c r="E396" s="17"/>
    </row>
    <row r="397" spans="5:5">
      <c r="E397" s="17"/>
    </row>
    <row r="398" spans="5:5">
      <c r="E398" s="17"/>
    </row>
    <row r="399" spans="5:5">
      <c r="E399" s="17"/>
    </row>
    <row r="400" spans="5:5">
      <c r="E400" s="17"/>
    </row>
    <row r="401" spans="5:5">
      <c r="E401" s="17"/>
    </row>
    <row r="402" spans="5:5">
      <c r="E402" s="17"/>
    </row>
    <row r="403" spans="5:5">
      <c r="E403" s="17"/>
    </row>
    <row r="404" spans="5:5">
      <c r="E404" s="17"/>
    </row>
    <row r="405" spans="5:5">
      <c r="E405" s="17"/>
    </row>
    <row r="406" spans="5:5">
      <c r="E406" s="17"/>
    </row>
    <row r="407" spans="5:5">
      <c r="E407" s="17"/>
    </row>
    <row r="408" spans="5:5">
      <c r="E408" s="17"/>
    </row>
    <row r="409" spans="5:5">
      <c r="E409" s="17"/>
    </row>
    <row r="410" spans="5:5">
      <c r="E410" s="17"/>
    </row>
    <row r="411" spans="5:5">
      <c r="E411" s="17"/>
    </row>
    <row r="412" spans="5:5">
      <c r="E412" s="17"/>
    </row>
    <row r="413" spans="5:5">
      <c r="E413" s="17"/>
    </row>
    <row r="414" spans="5:5">
      <c r="E414" s="17"/>
    </row>
    <row r="415" spans="5:5">
      <c r="E415" s="17"/>
    </row>
    <row r="416" spans="5:5">
      <c r="E416" s="17"/>
    </row>
    <row r="417" spans="5:5">
      <c r="E417" s="17"/>
    </row>
    <row r="418" spans="5:5">
      <c r="E418" s="17"/>
    </row>
  </sheetData>
  <mergeCells count="26">
    <mergeCell ref="O13:P13"/>
    <mergeCell ref="A30:A32"/>
    <mergeCell ref="O17:P17"/>
    <mergeCell ref="O21:P21"/>
    <mergeCell ref="A27:P27"/>
    <mergeCell ref="A28:P28"/>
    <mergeCell ref="C30:F30"/>
    <mergeCell ref="G30:K30"/>
    <mergeCell ref="L30:P30"/>
    <mergeCell ref="E31:E32"/>
    <mergeCell ref="O144:P144"/>
    <mergeCell ref="A143:B143"/>
    <mergeCell ref="O143:P143"/>
    <mergeCell ref="C31:C32"/>
    <mergeCell ref="D31:D32"/>
    <mergeCell ref="I31:I32"/>
    <mergeCell ref="H31:H32"/>
    <mergeCell ref="P31:P32"/>
    <mergeCell ref="G31:G32"/>
    <mergeCell ref="F31:F32"/>
    <mergeCell ref="O31:O32"/>
    <mergeCell ref="N31:N32"/>
    <mergeCell ref="J31:J32"/>
    <mergeCell ref="M31:M32"/>
    <mergeCell ref="K31:K32"/>
    <mergeCell ref="L31:L32"/>
  </mergeCells>
  <phoneticPr fontId="5" type="noConversion"/>
  <printOptions horizontalCentered="1"/>
  <pageMargins left="0.19685039370078741" right="0.19685039370078741" top="0.59055118110236227" bottom="0.43307086614173229" header="0.31496062992125984" footer="0.19685039370078741"/>
  <pageSetup paperSize="9" scale="6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showZeros="0" zoomScale="75" zoomScaleNormal="75" workbookViewId="0">
      <pane xSplit="2" ySplit="29" topLeftCell="C30" activePane="bottomRight" state="frozen"/>
      <selection pane="topRight" activeCell="C1" sqref="C1"/>
      <selection pane="bottomLeft" activeCell="A13" sqref="A13"/>
      <selection pane="bottomRight" activeCell="O27" sqref="O27:O28"/>
    </sheetView>
  </sheetViews>
  <sheetFormatPr defaultColWidth="9.109375" defaultRowHeight="13.2"/>
  <cols>
    <col min="1" max="1" width="10.5546875" style="4" customWidth="1"/>
    <col min="2" max="2" width="18.5546875" style="4" customWidth="1"/>
    <col min="3" max="3" width="11.5546875" style="4" customWidth="1"/>
    <col min="4" max="4" width="10.5546875" style="4" customWidth="1"/>
    <col min="5" max="5" width="11.109375" style="4" customWidth="1"/>
    <col min="6" max="6" width="10.5546875" style="4" customWidth="1"/>
    <col min="7" max="7" width="7.6640625" style="4" customWidth="1"/>
    <col min="8" max="8" width="8.33203125" style="4" customWidth="1"/>
    <col min="9" max="9" width="10.6640625" style="4" customWidth="1"/>
    <col min="10" max="10" width="12.33203125" style="4" customWidth="1"/>
    <col min="11" max="11" width="11.5546875" style="4" customWidth="1"/>
    <col min="12" max="12" width="14.88671875" style="4" customWidth="1"/>
    <col min="13" max="13" width="7.6640625" style="4" customWidth="1"/>
    <col min="14" max="14" width="13.6640625" style="4" customWidth="1"/>
    <col min="15" max="15" width="14.44140625" style="4" customWidth="1"/>
    <col min="16" max="16" width="13.5546875" style="4" customWidth="1"/>
    <col min="17" max="17" width="14.33203125" style="4" customWidth="1"/>
    <col min="18" max="18" width="12.109375" style="4" customWidth="1"/>
    <col min="19" max="19" width="10.44140625" style="4" bestFit="1" customWidth="1"/>
    <col min="20" max="16384" width="9.109375" style="4"/>
  </cols>
  <sheetData>
    <row r="1" spans="15:18" ht="12.75" hidden="1" customHeight="1">
      <c r="O1" s="15"/>
      <c r="P1" s="62"/>
      <c r="Q1" s="62"/>
      <c r="R1" s="62"/>
    </row>
    <row r="2" spans="15:18" ht="12.75" hidden="1" customHeight="1">
      <c r="O2" s="15"/>
      <c r="P2" s="62"/>
      <c r="Q2" s="62"/>
      <c r="R2" s="62"/>
    </row>
    <row r="3" spans="15:18" ht="12.75" hidden="1" customHeight="1">
      <c r="O3" s="15"/>
      <c r="P3" s="62"/>
      <c r="Q3" s="62"/>
      <c r="R3" s="62"/>
    </row>
    <row r="4" spans="15:18" ht="12.75" hidden="1" customHeight="1">
      <c r="O4" s="15"/>
      <c r="P4" s="62"/>
      <c r="Q4" s="62"/>
      <c r="R4" s="62"/>
    </row>
    <row r="5" spans="15:18" ht="17.25" hidden="1" customHeight="1">
      <c r="O5" s="15"/>
      <c r="P5" s="62"/>
      <c r="Q5" s="62"/>
      <c r="R5" s="62"/>
    </row>
    <row r="6" spans="15:18" ht="13.5" hidden="1" customHeight="1">
      <c r="O6" s="15"/>
      <c r="P6" s="62"/>
      <c r="Q6" s="62"/>
      <c r="R6" s="62"/>
    </row>
    <row r="7" spans="15:18" ht="15" hidden="1" customHeight="1">
      <c r="O7" s="15"/>
      <c r="P7" s="62"/>
      <c r="Q7" s="62"/>
      <c r="R7" s="62"/>
    </row>
    <row r="8" spans="15:18" ht="12" hidden="1" customHeight="1">
      <c r="O8" s="15"/>
      <c r="P8" s="62"/>
      <c r="Q8" s="62"/>
      <c r="R8" s="62"/>
    </row>
    <row r="9" spans="15:18" ht="18.75" customHeight="1">
      <c r="O9" s="55" t="s">
        <v>211</v>
      </c>
      <c r="P9" s="350"/>
      <c r="R9" s="350"/>
    </row>
    <row r="10" spans="15:18" ht="15.75" customHeight="1">
      <c r="O10" s="55" t="s">
        <v>267</v>
      </c>
      <c r="P10" s="350"/>
      <c r="R10" s="350"/>
    </row>
    <row r="11" spans="15:18" ht="17.25" customHeight="1">
      <c r="O11" s="55" t="s">
        <v>429</v>
      </c>
      <c r="P11" s="350"/>
      <c r="R11" s="350"/>
    </row>
    <row r="12" spans="15:18" ht="15" customHeight="1">
      <c r="O12" s="55" t="s">
        <v>389</v>
      </c>
      <c r="P12" s="350"/>
      <c r="R12" s="350"/>
    </row>
    <row r="13" spans="15:18" ht="12" customHeight="1">
      <c r="O13" s="15"/>
      <c r="P13" s="62"/>
      <c r="Q13" s="436"/>
      <c r="R13" s="436"/>
    </row>
    <row r="14" spans="15:18" ht="18" hidden="1" customHeight="1">
      <c r="O14" s="15"/>
      <c r="P14" s="14" t="s">
        <v>267</v>
      </c>
      <c r="Q14" s="37"/>
      <c r="R14" s="62"/>
    </row>
    <row r="15" spans="15:18" ht="18" hidden="1" customHeight="1">
      <c r="O15" s="15"/>
      <c r="P15" s="14" t="s">
        <v>296</v>
      </c>
      <c r="Q15" s="37"/>
      <c r="R15" s="62"/>
    </row>
    <row r="16" spans="15:18" ht="15" hidden="1" customHeight="1">
      <c r="O16" s="15"/>
      <c r="P16" s="14" t="s">
        <v>304</v>
      </c>
      <c r="Q16" s="37"/>
      <c r="R16" s="62"/>
    </row>
    <row r="17" spans="1:19" ht="14.25" hidden="1" customHeight="1">
      <c r="O17" s="15"/>
      <c r="P17" s="433" t="s">
        <v>267</v>
      </c>
      <c r="Q17" s="433"/>
      <c r="R17" s="433"/>
    </row>
    <row r="18" spans="1:19" ht="21" hidden="1" customHeight="1">
      <c r="O18" s="15"/>
      <c r="P18" s="433" t="s">
        <v>296</v>
      </c>
      <c r="Q18" s="433"/>
      <c r="R18" s="433"/>
    </row>
    <row r="19" spans="1:19" ht="21" hidden="1" customHeight="1">
      <c r="O19" s="15"/>
      <c r="P19" s="4" t="s">
        <v>267</v>
      </c>
      <c r="Q19" s="4" t="s">
        <v>297</v>
      </c>
      <c r="R19" s="1"/>
    </row>
    <row r="20" spans="1:19" ht="21" hidden="1" customHeight="1">
      <c r="O20" s="15"/>
      <c r="P20" s="4" t="s">
        <v>268</v>
      </c>
      <c r="Q20" s="1"/>
      <c r="R20" s="1"/>
    </row>
    <row r="21" spans="1:19" ht="21" hidden="1" customHeight="1">
      <c r="O21" s="15"/>
      <c r="P21" s="4" t="s">
        <v>289</v>
      </c>
      <c r="Q21" s="1"/>
      <c r="R21" s="1"/>
    </row>
    <row r="22" spans="1:19" ht="17.25" hidden="1" customHeight="1">
      <c r="O22" s="15"/>
      <c r="P22" s="433" t="s">
        <v>297</v>
      </c>
      <c r="Q22" s="433"/>
      <c r="R22" s="433"/>
    </row>
    <row r="23" spans="1:19" ht="22.5" customHeight="1">
      <c r="A23" s="408" t="s">
        <v>277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</row>
    <row r="24" spans="1:19" ht="22.5" customHeight="1">
      <c r="A24" s="408" t="s">
        <v>417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</row>
    <row r="25" spans="1:19" ht="12.9" customHeight="1">
      <c r="R25" s="11" t="s">
        <v>338</v>
      </c>
    </row>
    <row r="26" spans="1:19" ht="42" customHeight="1">
      <c r="A26" s="434" t="s">
        <v>23</v>
      </c>
      <c r="B26" s="434" t="s">
        <v>24</v>
      </c>
      <c r="C26" s="437" t="s">
        <v>329</v>
      </c>
      <c r="D26" s="437"/>
      <c r="E26" s="437"/>
      <c r="F26" s="437"/>
      <c r="G26" s="437"/>
      <c r="H26" s="437"/>
      <c r="I26" s="437" t="s">
        <v>330</v>
      </c>
      <c r="J26" s="437"/>
      <c r="K26" s="437"/>
      <c r="L26" s="437"/>
      <c r="M26" s="437"/>
      <c r="N26" s="437" t="s">
        <v>331</v>
      </c>
      <c r="O26" s="437"/>
      <c r="P26" s="437"/>
      <c r="Q26" s="437"/>
      <c r="R26" s="437"/>
    </row>
    <row r="27" spans="1:19" ht="15" customHeight="1">
      <c r="A27" s="435"/>
      <c r="B27" s="435"/>
      <c r="C27" s="428" t="s">
        <v>391</v>
      </c>
      <c r="D27" s="428" t="s">
        <v>430</v>
      </c>
      <c r="E27" s="428" t="s">
        <v>431</v>
      </c>
      <c r="F27" s="428" t="s">
        <v>432</v>
      </c>
      <c r="G27" s="428" t="s">
        <v>333</v>
      </c>
      <c r="H27" s="428" t="s">
        <v>334</v>
      </c>
      <c r="I27" s="428" t="s">
        <v>391</v>
      </c>
      <c r="J27" s="428" t="s">
        <v>419</v>
      </c>
      <c r="K27" s="428" t="s">
        <v>420</v>
      </c>
      <c r="L27" s="428" t="s">
        <v>433</v>
      </c>
      <c r="M27" s="428" t="s">
        <v>443</v>
      </c>
      <c r="N27" s="430" t="s">
        <v>434</v>
      </c>
      <c r="O27" s="430" t="s">
        <v>421</v>
      </c>
      <c r="P27" s="430" t="s">
        <v>186</v>
      </c>
      <c r="Q27" s="428" t="s">
        <v>432</v>
      </c>
      <c r="R27" s="430" t="s">
        <v>245</v>
      </c>
    </row>
    <row r="28" spans="1:19" ht="111" customHeight="1">
      <c r="A28" s="112" t="s">
        <v>305</v>
      </c>
      <c r="B28" s="349" t="s">
        <v>336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31"/>
      <c r="O28" s="431"/>
      <c r="P28" s="431"/>
      <c r="Q28" s="429"/>
      <c r="R28" s="431"/>
    </row>
    <row r="29" spans="1:19" ht="12.75" customHeight="1">
      <c r="A29" s="113">
        <v>1</v>
      </c>
      <c r="B29" s="12">
        <v>2</v>
      </c>
      <c r="C29" s="12">
        <v>3</v>
      </c>
      <c r="D29" s="12">
        <v>4</v>
      </c>
      <c r="E29" s="12">
        <v>5</v>
      </c>
      <c r="F29" s="12">
        <v>6</v>
      </c>
      <c r="G29" s="114">
        <v>7</v>
      </c>
      <c r="H29" s="114">
        <v>8</v>
      </c>
      <c r="I29" s="114">
        <v>9</v>
      </c>
      <c r="J29" s="114">
        <v>10</v>
      </c>
      <c r="K29" s="114">
        <v>11</v>
      </c>
      <c r="L29" s="114">
        <v>12</v>
      </c>
      <c r="M29" s="114">
        <v>13</v>
      </c>
      <c r="N29" s="114">
        <v>14</v>
      </c>
      <c r="O29" s="114">
        <v>15</v>
      </c>
      <c r="P29" s="114">
        <v>16</v>
      </c>
      <c r="Q29" s="114">
        <v>17</v>
      </c>
      <c r="R29" s="114">
        <v>18</v>
      </c>
    </row>
    <row r="30" spans="1:19" ht="63" customHeight="1">
      <c r="A30" s="161" t="s">
        <v>248</v>
      </c>
      <c r="B30" s="162" t="s">
        <v>466</v>
      </c>
      <c r="C30" s="163">
        <f>C31</f>
        <v>0</v>
      </c>
      <c r="D30" s="163">
        <f>D31</f>
        <v>0</v>
      </c>
      <c r="E30" s="163">
        <f>E31</f>
        <v>0</v>
      </c>
      <c r="F30" s="163">
        <f>F31</f>
        <v>0</v>
      </c>
      <c r="G30" s="346"/>
      <c r="H30" s="346"/>
      <c r="I30" s="163">
        <f>I31</f>
        <v>0</v>
      </c>
      <c r="J30" s="163">
        <f>J31</f>
        <v>0</v>
      </c>
      <c r="K30" s="163">
        <f>K31</f>
        <v>0</v>
      </c>
      <c r="L30" s="163">
        <f>L31</f>
        <v>0</v>
      </c>
      <c r="M30" s="345"/>
      <c r="N30" s="163">
        <f>N31</f>
        <v>0</v>
      </c>
      <c r="O30" s="163">
        <f>O31</f>
        <v>0</v>
      </c>
      <c r="P30" s="163">
        <f>P31</f>
        <v>0</v>
      </c>
      <c r="Q30" s="163">
        <f>Q31</f>
        <v>0</v>
      </c>
      <c r="R30" s="345"/>
    </row>
    <row r="31" spans="1:19" ht="101.25" customHeight="1">
      <c r="A31" s="88" t="s">
        <v>438</v>
      </c>
      <c r="B31" s="164" t="s">
        <v>387</v>
      </c>
      <c r="C31" s="165"/>
      <c r="D31" s="165"/>
      <c r="E31" s="165"/>
      <c r="F31" s="166"/>
      <c r="G31" s="346"/>
      <c r="H31" s="346"/>
      <c r="I31" s="165"/>
      <c r="J31" s="165"/>
      <c r="K31" s="165"/>
      <c r="L31" s="166"/>
      <c r="M31" s="346"/>
      <c r="N31" s="165">
        <f>C31+I31</f>
        <v>0</v>
      </c>
      <c r="O31" s="165">
        <f>D31+J31</f>
        <v>0</v>
      </c>
      <c r="P31" s="165">
        <f>D31+K31</f>
        <v>0</v>
      </c>
      <c r="Q31" s="166">
        <f>F31+L31</f>
        <v>0</v>
      </c>
      <c r="R31" s="346"/>
    </row>
    <row r="32" spans="1:19" ht="39.75" customHeight="1">
      <c r="A32" s="167"/>
      <c r="B32" s="168" t="s">
        <v>326</v>
      </c>
      <c r="C32" s="169">
        <f>C30</f>
        <v>0</v>
      </c>
      <c r="D32" s="169">
        <f>D30</f>
        <v>0</v>
      </c>
      <c r="E32" s="169">
        <f>E30</f>
        <v>0</v>
      </c>
      <c r="F32" s="170">
        <f>F30</f>
        <v>0</v>
      </c>
      <c r="G32" s="346"/>
      <c r="H32" s="346"/>
      <c r="I32" s="170">
        <f>I31</f>
        <v>0</v>
      </c>
      <c r="J32" s="170">
        <f>J30</f>
        <v>0</v>
      </c>
      <c r="K32" s="169">
        <f>K30</f>
        <v>0</v>
      </c>
      <c r="L32" s="170">
        <f>L30</f>
        <v>0</v>
      </c>
      <c r="M32" s="347">
        <f>IF(K32=0,0,L32/K32*100)</f>
        <v>0</v>
      </c>
      <c r="N32" s="169">
        <f>N30</f>
        <v>0</v>
      </c>
      <c r="O32" s="169">
        <f>SUM(O30)</f>
        <v>0</v>
      </c>
      <c r="P32" s="169">
        <f>SUM(P30)</f>
        <v>0</v>
      </c>
      <c r="Q32" s="170">
        <f>SUM(Q30)</f>
        <v>0</v>
      </c>
      <c r="R32" s="347">
        <f>IF(P32=0,0,Q32/P32*100)</f>
        <v>0</v>
      </c>
      <c r="S32" s="17"/>
    </row>
    <row r="33" spans="1:18">
      <c r="N33" s="17"/>
      <c r="O33" s="17"/>
    </row>
    <row r="34" spans="1:18" ht="15.6" hidden="1">
      <c r="A34" s="414" t="s">
        <v>269</v>
      </c>
      <c r="B34" s="414"/>
      <c r="Q34" s="432" t="s">
        <v>270</v>
      </c>
      <c r="R34" s="432"/>
    </row>
    <row r="35" spans="1:18" ht="17.399999999999999" hidden="1">
      <c r="A35" s="29" t="s">
        <v>269</v>
      </c>
      <c r="B35" s="29"/>
      <c r="C35" s="30"/>
      <c r="D35" s="30"/>
      <c r="E35" s="30"/>
      <c r="F35" s="29"/>
      <c r="G35" s="29"/>
      <c r="H35" s="29"/>
      <c r="I35" s="29"/>
      <c r="J35" s="29"/>
      <c r="K35" s="13"/>
      <c r="L35" s="13"/>
      <c r="M35" s="13"/>
      <c r="N35" s="13"/>
      <c r="Q35" s="404" t="s">
        <v>270</v>
      </c>
      <c r="R35" s="404"/>
    </row>
    <row r="36" spans="1:18" ht="18" hidden="1">
      <c r="A36" s="29" t="s">
        <v>269</v>
      </c>
      <c r="B36" s="5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32" t="s">
        <v>290</v>
      </c>
      <c r="R36" s="432"/>
    </row>
    <row r="37" spans="1:18" ht="17.399999999999999" hidden="1">
      <c r="A37" s="29" t="s">
        <v>269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13"/>
      <c r="Q37" s="29" t="s">
        <v>290</v>
      </c>
    </row>
    <row r="38" spans="1:18" ht="18">
      <c r="A38" s="55" t="s">
        <v>437</v>
      </c>
      <c r="B38" s="55"/>
      <c r="C38" s="42"/>
      <c r="D38" s="42"/>
      <c r="E38" s="42"/>
      <c r="F38" s="42"/>
      <c r="G38" s="42"/>
      <c r="H38" s="33"/>
      <c r="I38" s="33"/>
      <c r="J38" s="33"/>
      <c r="K38" s="33"/>
      <c r="L38" s="33"/>
      <c r="M38" s="33"/>
      <c r="N38" s="33"/>
      <c r="P38" s="33"/>
      <c r="Q38" s="403" t="s">
        <v>436</v>
      </c>
      <c r="R38" s="403"/>
    </row>
    <row r="40" spans="1:18" ht="15.6">
      <c r="A40" s="27"/>
      <c r="B40" s="27"/>
    </row>
  </sheetData>
  <mergeCells count="32">
    <mergeCell ref="P18:R18"/>
    <mergeCell ref="H27:H28"/>
    <mergeCell ref="B26:B27"/>
    <mergeCell ref="A26:A27"/>
    <mergeCell ref="Q13:R13"/>
    <mergeCell ref="I26:M26"/>
    <mergeCell ref="O27:O28"/>
    <mergeCell ref="P17:R17"/>
    <mergeCell ref="A23:R23"/>
    <mergeCell ref="C26:H26"/>
    <mergeCell ref="P22:R22"/>
    <mergeCell ref="A24:R24"/>
    <mergeCell ref="N26:R26"/>
    <mergeCell ref="A34:B34"/>
    <mergeCell ref="M27:M28"/>
    <mergeCell ref="Q27:Q28"/>
    <mergeCell ref="Q34:R34"/>
    <mergeCell ref="J27:J28"/>
    <mergeCell ref="I27:I28"/>
    <mergeCell ref="C27:C28"/>
    <mergeCell ref="F27:F28"/>
    <mergeCell ref="L27:L28"/>
    <mergeCell ref="E27:E28"/>
    <mergeCell ref="Q38:R38"/>
    <mergeCell ref="D27:D28"/>
    <mergeCell ref="P27:P28"/>
    <mergeCell ref="Q36:R36"/>
    <mergeCell ref="N27:N28"/>
    <mergeCell ref="R27:R28"/>
    <mergeCell ref="K27:K28"/>
    <mergeCell ref="G27:G28"/>
    <mergeCell ref="Q35:R35"/>
  </mergeCells>
  <phoneticPr fontId="5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68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Zeros="0" topLeftCell="A10" zoomScaleNormal="100" workbookViewId="0">
      <selection activeCell="B31" sqref="B31"/>
    </sheetView>
  </sheetViews>
  <sheetFormatPr defaultColWidth="9.109375" defaultRowHeight="13.2"/>
  <cols>
    <col min="1" max="1" width="29.5546875" style="63" customWidth="1"/>
    <col min="2" max="2" width="20.77734375" style="63" bestFit="1" customWidth="1"/>
    <col min="3" max="3" width="14.33203125" style="63" customWidth="1"/>
    <col min="4" max="5" width="15.5546875" style="63" customWidth="1"/>
    <col min="6" max="6" width="17.44140625" style="63" customWidth="1"/>
    <col min="7" max="7" width="18" style="63" bestFit="1" customWidth="1"/>
    <col min="8" max="8" width="26.44140625" style="63" bestFit="1" customWidth="1"/>
    <col min="9" max="9" width="33.109375" style="63" bestFit="1" customWidth="1"/>
    <col min="10" max="10" width="18" style="63" bestFit="1" customWidth="1"/>
    <col min="11" max="11" width="12.33203125" style="63" bestFit="1" customWidth="1"/>
    <col min="12" max="12" width="7.5546875" style="63" customWidth="1"/>
    <col min="13" max="18" width="9.109375" style="63" hidden="1" customWidth="1"/>
    <col min="19" max="16384" width="9.109375" style="63"/>
  </cols>
  <sheetData>
    <row r="1" spans="8:11" hidden="1">
      <c r="I1" s="64" t="s">
        <v>278</v>
      </c>
    </row>
    <row r="2" spans="8:11" hidden="1">
      <c r="I2" s="64" t="s">
        <v>267</v>
      </c>
    </row>
    <row r="3" spans="8:11" hidden="1">
      <c r="I3" s="64" t="s">
        <v>268</v>
      </c>
      <c r="K3" s="64"/>
    </row>
    <row r="4" spans="8:11" hidden="1">
      <c r="I4" s="64" t="s">
        <v>283</v>
      </c>
    </row>
    <row r="5" spans="8:11" hidden="1">
      <c r="I5" s="64"/>
    </row>
    <row r="6" spans="8:11" ht="23.25" hidden="1" customHeight="1">
      <c r="I6" s="63" t="s">
        <v>284</v>
      </c>
      <c r="J6" s="65"/>
    </row>
    <row r="7" spans="8:11" ht="16.5" hidden="1" customHeight="1">
      <c r="I7" s="63" t="s">
        <v>267</v>
      </c>
      <c r="J7" s="65"/>
    </row>
    <row r="8" spans="8:11" ht="14.25" hidden="1" customHeight="1">
      <c r="I8" s="63" t="s">
        <v>268</v>
      </c>
      <c r="J8" s="65"/>
    </row>
    <row r="9" spans="8:11" ht="21" hidden="1" customHeight="1">
      <c r="I9" s="63" t="s">
        <v>286</v>
      </c>
      <c r="J9" s="65"/>
    </row>
    <row r="10" spans="8:11" ht="16.5" customHeight="1">
      <c r="I10" s="55" t="s">
        <v>284</v>
      </c>
      <c r="J10" s="350"/>
    </row>
    <row r="11" spans="8:11" ht="14.25" customHeight="1">
      <c r="I11" s="55" t="s">
        <v>267</v>
      </c>
      <c r="J11" s="350"/>
    </row>
    <row r="12" spans="8:11" ht="15" customHeight="1">
      <c r="I12" s="55" t="s">
        <v>440</v>
      </c>
      <c r="J12" s="350"/>
    </row>
    <row r="13" spans="8:11" ht="22.2" customHeight="1">
      <c r="I13" s="55" t="s">
        <v>389</v>
      </c>
      <c r="J13" s="350"/>
    </row>
    <row r="14" spans="8:11" ht="19.5" customHeight="1">
      <c r="I14" s="442"/>
      <c r="J14" s="442"/>
    </row>
    <row r="15" spans="8:11" ht="19.5" hidden="1" customHeight="1">
      <c r="H15" s="66" t="s">
        <v>267</v>
      </c>
      <c r="I15" s="67"/>
      <c r="J15" s="68"/>
    </row>
    <row r="16" spans="8:11" ht="21" hidden="1" customHeight="1">
      <c r="H16" s="66" t="s">
        <v>296</v>
      </c>
      <c r="I16" s="67"/>
      <c r="J16" s="68"/>
    </row>
    <row r="17" spans="1:11" ht="17.25" hidden="1" customHeight="1">
      <c r="H17" s="66" t="s">
        <v>304</v>
      </c>
      <c r="I17" s="67"/>
      <c r="J17" s="68"/>
    </row>
    <row r="18" spans="1:11" ht="14.25" hidden="1" customHeight="1">
      <c r="H18" s="69" t="s">
        <v>304</v>
      </c>
      <c r="I18" s="70"/>
      <c r="J18" s="68"/>
    </row>
    <row r="19" spans="1:11" ht="15" hidden="1" customHeight="1">
      <c r="H19" s="443" t="s">
        <v>296</v>
      </c>
      <c r="I19" s="443"/>
      <c r="J19" s="443"/>
    </row>
    <row r="20" spans="1:11" ht="16.5" hidden="1" customHeight="1">
      <c r="H20" s="443" t="s">
        <v>297</v>
      </c>
      <c r="I20" s="443"/>
      <c r="J20" s="443"/>
    </row>
    <row r="21" spans="1:11" ht="21" hidden="1" customHeight="1">
      <c r="I21" s="65"/>
      <c r="J21" s="65"/>
      <c r="K21" s="65"/>
    </row>
    <row r="22" spans="1:11" ht="21" hidden="1" customHeight="1">
      <c r="H22" s="63" t="s">
        <v>289</v>
      </c>
      <c r="I22" s="65"/>
      <c r="J22" s="65"/>
      <c r="K22" s="65"/>
    </row>
    <row r="23" spans="1:11" ht="21" hidden="1" customHeight="1">
      <c r="H23" s="443" t="s">
        <v>297</v>
      </c>
      <c r="I23" s="443"/>
      <c r="J23" s="443"/>
      <c r="K23" s="65"/>
    </row>
    <row r="24" spans="1:11" ht="18" hidden="1" customHeight="1">
      <c r="I24" s="66" t="s">
        <v>289</v>
      </c>
      <c r="J24" s="67"/>
      <c r="K24" s="65"/>
    </row>
    <row r="25" spans="1:11" ht="19.5" customHeight="1">
      <c r="A25" s="432" t="s">
        <v>467</v>
      </c>
      <c r="B25" s="446"/>
      <c r="C25" s="446"/>
      <c r="D25" s="446"/>
      <c r="E25" s="446"/>
      <c r="F25" s="446"/>
      <c r="G25" s="446"/>
      <c r="H25" s="446"/>
      <c r="I25" s="446"/>
      <c r="J25" s="446"/>
    </row>
    <row r="26" spans="1:11" ht="12.75" customHeight="1">
      <c r="A26" s="444" t="s">
        <v>390</v>
      </c>
      <c r="B26" s="445"/>
      <c r="C26" s="445"/>
      <c r="D26" s="445"/>
      <c r="E26" s="445"/>
      <c r="F26" s="445"/>
      <c r="G26" s="445"/>
      <c r="H26" s="445"/>
      <c r="I26" s="445"/>
      <c r="J26" s="445"/>
    </row>
    <row r="27" spans="1:11">
      <c r="J27" s="71" t="s">
        <v>338</v>
      </c>
    </row>
    <row r="28" spans="1:11">
      <c r="A28" s="439"/>
      <c r="B28" s="438" t="s">
        <v>329</v>
      </c>
      <c r="C28" s="438"/>
      <c r="D28" s="438"/>
      <c r="E28" s="438" t="s">
        <v>330</v>
      </c>
      <c r="F28" s="438"/>
      <c r="G28" s="438"/>
      <c r="H28" s="438" t="s">
        <v>246</v>
      </c>
      <c r="I28" s="438"/>
      <c r="J28" s="438"/>
    </row>
    <row r="29" spans="1:11" ht="15" customHeight="1">
      <c r="A29" s="439"/>
      <c r="B29" s="440" t="s">
        <v>391</v>
      </c>
      <c r="C29" s="440" t="s">
        <v>392</v>
      </c>
      <c r="D29" s="440" t="s">
        <v>432</v>
      </c>
      <c r="E29" s="440" t="s">
        <v>434</v>
      </c>
      <c r="F29" s="440" t="s">
        <v>392</v>
      </c>
      <c r="G29" s="440" t="s">
        <v>432</v>
      </c>
      <c r="H29" s="412" t="s">
        <v>441</v>
      </c>
      <c r="I29" s="412" t="s">
        <v>442</v>
      </c>
      <c r="J29" s="440" t="s">
        <v>432</v>
      </c>
    </row>
    <row r="30" spans="1:11" ht="35.1" customHeight="1">
      <c r="A30" s="439"/>
      <c r="B30" s="440"/>
      <c r="C30" s="440"/>
      <c r="D30" s="440"/>
      <c r="E30" s="440"/>
      <c r="F30" s="440"/>
      <c r="G30" s="440"/>
      <c r="H30" s="412"/>
      <c r="I30" s="412"/>
      <c r="J30" s="440"/>
    </row>
    <row r="31" spans="1:11">
      <c r="A31" s="171" t="s">
        <v>181</v>
      </c>
      <c r="B31" s="110">
        <f>'Дод 1 доход '!C157-'Видат дод 2'!C140-кредитування!C32</f>
        <v>320717</v>
      </c>
      <c r="C31" s="110">
        <f>'Дод 1 доход '!D157-'Видат дод 2'!D140-кредитування!D32</f>
        <v>330717</v>
      </c>
      <c r="D31" s="110">
        <f>'Дод 1 доход '!E157-'Видат дод 2'!E140-кредитування!F32</f>
        <v>278355.37999999989</v>
      </c>
      <c r="E31" s="110">
        <f>'Дод 1 доход '!H157-'Видат дод 2'!H140</f>
        <v>-5198104.95</v>
      </c>
      <c r="F31" s="110">
        <f>'Дод 1 доход '!H157-'Видат дод 2'!H140</f>
        <v>-5198104.95</v>
      </c>
      <c r="G31" s="110">
        <f>'Дод 1 доход '!J157-'Видат дод 2'!J140-кредитування!L32</f>
        <v>-5084565.9600000009</v>
      </c>
      <c r="H31" s="110"/>
      <c r="I31" s="110">
        <f>C31+F31</f>
        <v>-4867387.95</v>
      </c>
      <c r="J31" s="110">
        <f>D31+G31</f>
        <v>-4806210.580000001</v>
      </c>
    </row>
    <row r="32" spans="1:11" s="72" customFormat="1" ht="26.4">
      <c r="A32" s="172" t="s">
        <v>279</v>
      </c>
      <c r="B32" s="108">
        <f>B33-B34+B35</f>
        <v>0</v>
      </c>
      <c r="C32" s="108">
        <f>C33-C34+C35</f>
        <v>-330717</v>
      </c>
      <c r="D32" s="108">
        <f>D33-D34+D35+D36</f>
        <v>-278355.38</v>
      </c>
      <c r="E32" s="108">
        <f>E33-E34+E35</f>
        <v>0</v>
      </c>
      <c r="F32" s="108">
        <f>F33-F34+F35</f>
        <v>5198104.95</v>
      </c>
      <c r="G32" s="108">
        <f>G33-G34+G35+G37</f>
        <v>5084565.96</v>
      </c>
      <c r="H32" s="110">
        <f>H33-H34+H35</f>
        <v>0</v>
      </c>
      <c r="I32" s="110">
        <f>I33-I34+I35</f>
        <v>4867387.95</v>
      </c>
      <c r="J32" s="110">
        <f>D32+G32</f>
        <v>4806210.58</v>
      </c>
    </row>
    <row r="33" spans="1:18">
      <c r="A33" s="173" t="s">
        <v>182</v>
      </c>
      <c r="B33" s="108"/>
      <c r="C33" s="108">
        <v>157133</v>
      </c>
      <c r="D33" s="108">
        <v>161389.71</v>
      </c>
      <c r="E33" s="108"/>
      <c r="F33" s="174">
        <v>4710254.95</v>
      </c>
      <c r="G33" s="108">
        <v>4799708.96</v>
      </c>
      <c r="H33" s="110">
        <f>B33+E33</f>
        <v>0</v>
      </c>
      <c r="I33" s="110">
        <f t="shared" ref="I33:J37" si="0">C33+F33</f>
        <v>4867387.95</v>
      </c>
      <c r="J33" s="110">
        <f t="shared" si="0"/>
        <v>4961098.67</v>
      </c>
    </row>
    <row r="34" spans="1:18">
      <c r="A34" s="73" t="s">
        <v>183</v>
      </c>
      <c r="B34" s="108"/>
      <c r="C34" s="108"/>
      <c r="D34" s="108">
        <v>54745.09</v>
      </c>
      <c r="E34" s="108"/>
      <c r="F34" s="174"/>
      <c r="G34" s="108">
        <v>100143</v>
      </c>
      <c r="H34" s="110">
        <f>B34+E34</f>
        <v>0</v>
      </c>
      <c r="I34" s="110">
        <f t="shared" si="0"/>
        <v>0</v>
      </c>
      <c r="J34" s="110">
        <f t="shared" si="0"/>
        <v>154888.09</v>
      </c>
    </row>
    <row r="35" spans="1:18" ht="52.8">
      <c r="A35" s="73" t="s">
        <v>242</v>
      </c>
      <c r="B35" s="108"/>
      <c r="C35" s="108">
        <v>-487850</v>
      </c>
      <c r="D35" s="108">
        <v>-385000</v>
      </c>
      <c r="E35" s="108"/>
      <c r="F35" s="108">
        <v>487850</v>
      </c>
      <c r="G35" s="108">
        <v>385000</v>
      </c>
      <c r="H35" s="110">
        <f>B35+E35</f>
        <v>0</v>
      </c>
      <c r="I35" s="110">
        <f t="shared" si="0"/>
        <v>0</v>
      </c>
      <c r="J35" s="110">
        <f t="shared" si="0"/>
        <v>0</v>
      </c>
    </row>
    <row r="36" spans="1:18" ht="26.4">
      <c r="A36" s="73" t="s">
        <v>282</v>
      </c>
      <c r="B36" s="107"/>
      <c r="C36" s="107"/>
      <c r="D36" s="348"/>
      <c r="E36" s="107"/>
      <c r="F36" s="107"/>
      <c r="G36" s="115"/>
      <c r="H36" s="115"/>
      <c r="I36" s="107"/>
      <c r="J36" s="110">
        <f t="shared" si="0"/>
        <v>0</v>
      </c>
    </row>
    <row r="37" spans="1:18">
      <c r="A37" s="73" t="s">
        <v>291</v>
      </c>
      <c r="B37" s="107"/>
      <c r="C37" s="107"/>
      <c r="D37" s="115"/>
      <c r="E37" s="107"/>
      <c r="F37" s="107"/>
      <c r="G37" s="348"/>
      <c r="H37" s="115"/>
      <c r="I37" s="107"/>
      <c r="J37" s="110">
        <f t="shared" si="0"/>
        <v>0</v>
      </c>
    </row>
    <row r="38" spans="1:18" ht="17.399999999999999" hidden="1">
      <c r="A38" s="74" t="s">
        <v>269</v>
      </c>
      <c r="B38" s="74"/>
      <c r="C38" s="75"/>
      <c r="D38" s="75"/>
      <c r="E38" s="75"/>
      <c r="F38" s="74"/>
      <c r="G38" s="74"/>
      <c r="H38" s="74"/>
      <c r="I38" s="448" t="s">
        <v>270</v>
      </c>
      <c r="J38" s="448"/>
      <c r="K38" s="72"/>
      <c r="L38" s="72"/>
      <c r="M38" s="72"/>
      <c r="N38" s="72"/>
    </row>
    <row r="39" spans="1:18" ht="15.6" hidden="1">
      <c r="A39" s="441" t="s">
        <v>269</v>
      </c>
      <c r="B39" s="441"/>
      <c r="C39" s="69"/>
      <c r="D39" s="69"/>
      <c r="E39" s="69"/>
      <c r="F39" s="69"/>
      <c r="G39" s="69"/>
      <c r="H39" s="69"/>
      <c r="I39" s="69"/>
      <c r="J39" s="76" t="s">
        <v>270</v>
      </c>
      <c r="K39" s="76"/>
    </row>
    <row r="41" spans="1:18" ht="17.399999999999999" hidden="1">
      <c r="A41" s="77" t="s">
        <v>269</v>
      </c>
      <c r="B41" s="77"/>
      <c r="C41" s="77"/>
      <c r="D41" s="77"/>
      <c r="E41" s="77"/>
      <c r="F41" s="77"/>
      <c r="G41" s="77"/>
      <c r="H41" s="77"/>
      <c r="I41" s="446" t="s">
        <v>290</v>
      </c>
      <c r="J41" s="446"/>
      <c r="K41" s="74"/>
      <c r="L41" s="74"/>
      <c r="M41" s="74"/>
      <c r="N41" s="74"/>
      <c r="O41" s="72"/>
    </row>
    <row r="42" spans="1:18" ht="18">
      <c r="A42" s="27" t="s">
        <v>435</v>
      </c>
      <c r="B42" s="55"/>
      <c r="C42" s="55"/>
      <c r="D42" s="55"/>
      <c r="E42" s="55"/>
      <c r="F42" s="55"/>
      <c r="G42" s="55"/>
      <c r="H42" s="55"/>
      <c r="I42" s="421" t="s">
        <v>436</v>
      </c>
      <c r="J42" s="421"/>
      <c r="K42" s="74"/>
      <c r="L42" s="74"/>
      <c r="M42" s="74"/>
      <c r="N42" s="74"/>
      <c r="O42" s="74"/>
      <c r="P42" s="74"/>
      <c r="Q42" s="447" t="s">
        <v>298</v>
      </c>
      <c r="R42" s="447"/>
    </row>
  </sheetData>
  <mergeCells count="24">
    <mergeCell ref="H28:J28"/>
    <mergeCell ref="I29:I30"/>
    <mergeCell ref="J29:J30"/>
    <mergeCell ref="H29:H30"/>
    <mergeCell ref="Q42:R42"/>
    <mergeCell ref="I41:J41"/>
    <mergeCell ref="I38:J38"/>
    <mergeCell ref="I42:J42"/>
    <mergeCell ref="I14:J14"/>
    <mergeCell ref="H20:J20"/>
    <mergeCell ref="H23:J23"/>
    <mergeCell ref="A26:J26"/>
    <mergeCell ref="A25:J25"/>
    <mergeCell ref="H19:J19"/>
    <mergeCell ref="E28:G28"/>
    <mergeCell ref="A28:A30"/>
    <mergeCell ref="B29:B30"/>
    <mergeCell ref="A39:B39"/>
    <mergeCell ref="C29:C30"/>
    <mergeCell ref="G29:G30"/>
    <mergeCell ref="E29:E30"/>
    <mergeCell ref="F29:F30"/>
    <mergeCell ref="D29:D30"/>
    <mergeCell ref="B28:D28"/>
  </mergeCells>
  <phoneticPr fontId="5" type="noConversion"/>
  <printOptions horizontalCentered="1"/>
  <pageMargins left="0.19685039370078741" right="0.19685039370078741" top="0.39370078740157483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7" filterMode="1">
    <tabColor indexed="22"/>
  </sheetPr>
  <dimension ref="A1:AQ173"/>
  <sheetViews>
    <sheetView showZeros="0" tabSelected="1" topLeftCell="A5" zoomScale="90" zoomScaleNormal="90" workbookViewId="0">
      <pane xSplit="2" ySplit="14" topLeftCell="C19" activePane="bottomRight" state="frozen"/>
      <selection activeCell="A5" sqref="A5"/>
      <selection pane="topRight" activeCell="C5" sqref="C5"/>
      <selection pane="bottomLeft" activeCell="A15" sqref="A15"/>
      <selection pane="bottomRight" activeCell="B19" sqref="B19"/>
    </sheetView>
  </sheetViews>
  <sheetFormatPr defaultRowHeight="13.2"/>
  <cols>
    <col min="1" max="1" width="4.6640625" style="178" customWidth="1"/>
    <col min="2" max="2" width="85.88671875" style="179" customWidth="1"/>
    <col min="3" max="3" width="11.6640625" style="178" customWidth="1"/>
    <col min="4" max="4" width="11.109375" style="179" customWidth="1"/>
    <col min="5" max="5" width="15.109375" style="180" customWidth="1"/>
    <col min="6" max="6" width="15.33203125" style="180" customWidth="1"/>
    <col min="7" max="7" width="13.6640625" style="180" customWidth="1"/>
    <col min="8" max="8" width="17.6640625" style="185" customWidth="1"/>
    <col min="9" max="9" width="3.44140625" customWidth="1"/>
    <col min="10" max="10" width="12.5546875" style="183" customWidth="1"/>
    <col min="11" max="11" width="10.88671875" customWidth="1"/>
    <col min="12" max="12" width="10.6640625" customWidth="1"/>
  </cols>
  <sheetData>
    <row r="1" spans="1:43" hidden="1">
      <c r="G1" s="181" t="s">
        <v>66</v>
      </c>
      <c r="H1" s="182"/>
      <c r="I1" t="s">
        <v>67</v>
      </c>
      <c r="J1"/>
    </row>
    <row r="2" spans="1:43" hidden="1">
      <c r="G2" s="181" t="s">
        <v>68</v>
      </c>
      <c r="H2" s="182"/>
      <c r="I2" t="s">
        <v>67</v>
      </c>
      <c r="J2"/>
    </row>
    <row r="3" spans="1:43" hidden="1">
      <c r="G3" s="181" t="s">
        <v>268</v>
      </c>
      <c r="H3" s="182"/>
      <c r="I3" t="s">
        <v>67</v>
      </c>
      <c r="J3"/>
    </row>
    <row r="4" spans="1:43" hidden="1">
      <c r="G4" s="181" t="s">
        <v>69</v>
      </c>
      <c r="H4" s="182"/>
      <c r="I4" t="s">
        <v>67</v>
      </c>
      <c r="J4"/>
    </row>
    <row r="5" spans="1:43" ht="18">
      <c r="F5" s="55" t="s">
        <v>66</v>
      </c>
      <c r="G5" s="350"/>
      <c r="H5" s="350"/>
      <c r="J5"/>
    </row>
    <row r="6" spans="1:43" ht="18">
      <c r="F6" s="55" t="s">
        <v>267</v>
      </c>
      <c r="G6" s="350"/>
      <c r="H6" s="350"/>
      <c r="J6"/>
    </row>
    <row r="7" spans="1:43" ht="18">
      <c r="F7" s="55" t="s">
        <v>439</v>
      </c>
      <c r="G7" s="350"/>
      <c r="H7" s="350"/>
      <c r="J7"/>
    </row>
    <row r="8" spans="1:43" ht="18">
      <c r="F8" s="55" t="s">
        <v>389</v>
      </c>
      <c r="G8" s="350"/>
      <c r="H8" s="350"/>
      <c r="J8"/>
    </row>
    <row r="9" spans="1:43" ht="15.6">
      <c r="G9" s="450"/>
      <c r="H9" s="450"/>
      <c r="I9" t="s">
        <v>67</v>
      </c>
    </row>
    <row r="10" spans="1:43" ht="15.6">
      <c r="G10" s="184"/>
      <c r="I10" t="s">
        <v>67</v>
      </c>
    </row>
    <row r="11" spans="1:43" ht="17.399999999999999">
      <c r="A11" s="449" t="s">
        <v>70</v>
      </c>
      <c r="B11" s="449"/>
      <c r="C11" s="449"/>
      <c r="D11" s="449"/>
      <c r="E11" s="449"/>
      <c r="F11" s="449"/>
      <c r="G11" s="449"/>
      <c r="H11" s="449"/>
      <c r="I11" t="s">
        <v>67</v>
      </c>
    </row>
    <row r="12" spans="1:43" ht="17.399999999999999">
      <c r="A12" s="449" t="s">
        <v>455</v>
      </c>
      <c r="B12" s="449"/>
      <c r="C12" s="449"/>
      <c r="D12" s="449"/>
      <c r="E12" s="449"/>
      <c r="F12" s="449"/>
      <c r="G12" s="449"/>
      <c r="H12" s="449"/>
      <c r="I12" t="s">
        <v>67</v>
      </c>
      <c r="J12" s="18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8.75" customHeight="1">
      <c r="A13" s="186"/>
      <c r="B13" s="175"/>
      <c r="C13" s="175"/>
      <c r="D13" s="175"/>
      <c r="E13" s="175"/>
      <c r="F13" s="175"/>
      <c r="G13" s="175"/>
      <c r="H13" s="188"/>
      <c r="I13" t="s">
        <v>67</v>
      </c>
      <c r="J13" s="18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5.75" customHeight="1">
      <c r="A14" s="189"/>
      <c r="B14" s="5"/>
      <c r="C14" s="189"/>
      <c r="D14" s="5"/>
      <c r="E14" s="190"/>
      <c r="G14" s="190"/>
      <c r="H14" s="190" t="s">
        <v>71</v>
      </c>
      <c r="I14" t="s">
        <v>67</v>
      </c>
      <c r="J14" s="18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1" customHeight="1">
      <c r="A15" s="454" t="s">
        <v>72</v>
      </c>
      <c r="B15" s="426" t="s">
        <v>73</v>
      </c>
      <c r="C15" s="455" t="s">
        <v>170</v>
      </c>
      <c r="D15" s="406" t="s">
        <v>74</v>
      </c>
      <c r="E15" s="453" t="s">
        <v>445</v>
      </c>
      <c r="F15" s="453" t="s">
        <v>442</v>
      </c>
      <c r="G15" s="453" t="s">
        <v>432</v>
      </c>
      <c r="H15" s="452" t="s">
        <v>75</v>
      </c>
      <c r="I15" t="s">
        <v>67</v>
      </c>
      <c r="J15" s="191"/>
      <c r="K15" s="192"/>
      <c r="L15" s="19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45" customHeight="1">
      <c r="A16" s="454"/>
      <c r="B16" s="426"/>
      <c r="C16" s="455"/>
      <c r="D16" s="406"/>
      <c r="E16" s="453"/>
      <c r="F16" s="453"/>
      <c r="G16" s="453"/>
      <c r="H16" s="452"/>
      <c r="I16" t="s">
        <v>67</v>
      </c>
      <c r="J16" s="193"/>
      <c r="K16" s="192"/>
      <c r="L16" s="192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s="197" customFormat="1" ht="11.25" customHeight="1">
      <c r="A17" s="194">
        <v>1</v>
      </c>
      <c r="B17" s="195">
        <v>2</v>
      </c>
      <c r="C17" s="194">
        <v>3</v>
      </c>
      <c r="D17" s="195">
        <v>4</v>
      </c>
      <c r="E17" s="195">
        <v>5</v>
      </c>
      <c r="F17" s="195">
        <v>6</v>
      </c>
      <c r="G17" s="194">
        <v>7</v>
      </c>
      <c r="H17" s="196">
        <v>8</v>
      </c>
      <c r="I17" s="197" t="s">
        <v>67</v>
      </c>
      <c r="J17" s="198"/>
      <c r="K17" s="199"/>
      <c r="L17" s="200"/>
    </row>
    <row r="18" spans="1:43" ht="14.25" hidden="1" customHeight="1">
      <c r="A18" s="194"/>
      <c r="B18" s="201"/>
      <c r="C18" s="202"/>
      <c r="D18" s="203"/>
      <c r="E18" s="204"/>
      <c r="F18" s="204"/>
      <c r="G18" s="204"/>
      <c r="H18" s="205"/>
      <c r="I18" t="s">
        <v>67</v>
      </c>
      <c r="J18" s="206"/>
      <c r="K18" s="21"/>
      <c r="L18" s="2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4" customHeight="1">
      <c r="A19" s="207"/>
      <c r="B19" s="208" t="s">
        <v>470</v>
      </c>
      <c r="C19" s="209"/>
      <c r="D19" s="2" t="s">
        <v>76</v>
      </c>
      <c r="E19" s="210">
        <f>E20++E22</f>
        <v>75160</v>
      </c>
      <c r="F19" s="210">
        <f>F20+F22</f>
        <v>65160</v>
      </c>
      <c r="G19" s="211">
        <f>G20+G22</f>
        <v>65000</v>
      </c>
      <c r="H19" s="212">
        <f t="shared" ref="H19:H28" si="0">G19/F19*100</f>
        <v>99.75445058317986</v>
      </c>
      <c r="I19" s="213"/>
      <c r="J19" s="214"/>
      <c r="K19" s="215"/>
      <c r="L19" s="2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9.2" customHeight="1">
      <c r="A20" s="216" t="s">
        <v>77</v>
      </c>
      <c r="B20" s="398" t="s">
        <v>444</v>
      </c>
      <c r="C20" s="362" t="s">
        <v>423</v>
      </c>
      <c r="D20" s="176" t="s">
        <v>78</v>
      </c>
      <c r="E20" s="219">
        <v>65160</v>
      </c>
      <c r="F20" s="219">
        <v>65160</v>
      </c>
      <c r="G20" s="220">
        <v>65000</v>
      </c>
      <c r="H20" s="221">
        <f t="shared" si="0"/>
        <v>99.75445058317986</v>
      </c>
      <c r="I20" s="213"/>
      <c r="J20" s="214"/>
      <c r="K20" s="215"/>
      <c r="L20" s="2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9.5" customHeight="1">
      <c r="A21" s="216"/>
      <c r="B21" s="217"/>
      <c r="C21" s="222"/>
      <c r="D21" s="176">
        <v>2730</v>
      </c>
      <c r="E21" s="219">
        <v>65160</v>
      </c>
      <c r="F21" s="220">
        <v>65160</v>
      </c>
      <c r="G21" s="220">
        <v>65000</v>
      </c>
      <c r="H21" s="221">
        <f t="shared" si="0"/>
        <v>99.75445058317986</v>
      </c>
      <c r="I21" s="213"/>
      <c r="J21" s="223"/>
      <c r="K21" s="215"/>
      <c r="L21" s="21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0.25" customHeight="1">
      <c r="A22" s="216" t="s">
        <v>79</v>
      </c>
      <c r="B22" s="217" t="s">
        <v>468</v>
      </c>
      <c r="C22" s="362" t="s">
        <v>438</v>
      </c>
      <c r="D22" s="176" t="s">
        <v>78</v>
      </c>
      <c r="E22" s="219">
        <v>10000</v>
      </c>
      <c r="F22" s="219"/>
      <c r="G22" s="220"/>
      <c r="H22" s="221"/>
      <c r="I22" s="213"/>
      <c r="J22" s="214"/>
      <c r="K22" s="215"/>
      <c r="L22" s="21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8.75" hidden="1" customHeight="1">
      <c r="A23" s="207"/>
      <c r="B23" s="224"/>
      <c r="C23" s="209"/>
      <c r="D23" s="176"/>
      <c r="E23" s="219"/>
      <c r="F23" s="219"/>
      <c r="G23" s="220"/>
      <c r="H23" s="221" t="e">
        <f t="shared" si="0"/>
        <v>#DIV/0!</v>
      </c>
      <c r="I23" s="213"/>
      <c r="J23" s="223"/>
      <c r="K23" s="215"/>
      <c r="L23" s="21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9.25" hidden="1" customHeight="1">
      <c r="A24" s="225" t="s">
        <v>79</v>
      </c>
      <c r="B24" s="226" t="s">
        <v>80</v>
      </c>
      <c r="C24" s="222">
        <v>250404</v>
      </c>
      <c r="D24" s="227" t="s">
        <v>78</v>
      </c>
      <c r="E24" s="228">
        <f>SUM(E25)</f>
        <v>0</v>
      </c>
      <c r="F24" s="228">
        <f>SUM(F25)</f>
        <v>0</v>
      </c>
      <c r="G24" s="228">
        <f>SUM(G25)</f>
        <v>0</v>
      </c>
      <c r="H24" s="229" t="e">
        <f t="shared" si="0"/>
        <v>#DIV/0!</v>
      </c>
      <c r="I24" t="s">
        <v>67</v>
      </c>
      <c r="J24" s="230"/>
    </row>
    <row r="25" spans="1:43" ht="13.8" hidden="1">
      <c r="A25" s="225"/>
      <c r="B25" s="226"/>
      <c r="C25" s="222"/>
      <c r="D25" s="227">
        <v>2610</v>
      </c>
      <c r="E25" s="228"/>
      <c r="F25" s="228"/>
      <c r="G25" s="228"/>
      <c r="H25" s="229" t="e">
        <f t="shared" si="0"/>
        <v>#DIV/0!</v>
      </c>
      <c r="I25" t="s">
        <v>67</v>
      </c>
      <c r="J25" s="230"/>
    </row>
    <row r="26" spans="1:43" ht="13.8" hidden="1">
      <c r="A26" s="216" t="s">
        <v>81</v>
      </c>
      <c r="B26" s="217" t="s">
        <v>82</v>
      </c>
      <c r="C26" s="218">
        <v>250404</v>
      </c>
      <c r="D26" s="176" t="s">
        <v>78</v>
      </c>
      <c r="E26" s="220">
        <f>SUM(E27)</f>
        <v>0</v>
      </c>
      <c r="F26" s="220">
        <f>SUM(F27)</f>
        <v>0</v>
      </c>
      <c r="G26" s="220">
        <f>SUM(G27)</f>
        <v>0</v>
      </c>
      <c r="H26" s="231" t="e">
        <f t="shared" si="0"/>
        <v>#DIV/0!</v>
      </c>
      <c r="J26" s="230"/>
    </row>
    <row r="27" spans="1:43" ht="13.8" hidden="1">
      <c r="A27" s="216"/>
      <c r="B27" s="217"/>
      <c r="C27" s="218"/>
      <c r="D27" s="176">
        <v>1131</v>
      </c>
      <c r="E27" s="220"/>
      <c r="F27" s="220"/>
      <c r="G27" s="220"/>
      <c r="H27" s="231" t="e">
        <f t="shared" si="0"/>
        <v>#DIV/0!</v>
      </c>
      <c r="J27" s="230"/>
    </row>
    <row r="28" spans="1:43" ht="13.8" hidden="1">
      <c r="A28" s="216"/>
      <c r="B28" s="217"/>
      <c r="C28" s="218"/>
      <c r="D28" s="176">
        <v>3132</v>
      </c>
      <c r="E28" s="219"/>
      <c r="F28" s="219"/>
      <c r="G28" s="220"/>
      <c r="H28" s="221" t="e">
        <f t="shared" si="0"/>
        <v>#DIV/0!</v>
      </c>
      <c r="J28" s="232"/>
    </row>
    <row r="29" spans="1:43" ht="13.8" hidden="1">
      <c r="A29" s="225"/>
      <c r="B29" s="226"/>
      <c r="C29" s="222"/>
      <c r="D29" s="227">
        <v>2240</v>
      </c>
      <c r="E29" s="228"/>
      <c r="F29" s="228"/>
      <c r="G29" s="228"/>
      <c r="H29" s="229"/>
      <c r="J29" s="230"/>
    </row>
    <row r="30" spans="1:43" ht="14.25" hidden="1" customHeight="1">
      <c r="A30" s="216"/>
      <c r="B30" s="233" t="s">
        <v>83</v>
      </c>
      <c r="C30" s="234"/>
      <c r="D30" s="235" t="s">
        <v>78</v>
      </c>
      <c r="E30" s="236" t="e">
        <f>SUM(E31:E33)</f>
        <v>#REF!</v>
      </c>
      <c r="F30" s="236" t="e">
        <f>SUM(F31:F33)</f>
        <v>#REF!</v>
      </c>
      <c r="G30" s="236" t="e">
        <f>SUM(G31:G33)</f>
        <v>#REF!</v>
      </c>
      <c r="H30" s="237"/>
      <c r="I30" s="238"/>
      <c r="J30" s="21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3" ht="14.25" hidden="1" customHeight="1">
      <c r="A31" s="216"/>
      <c r="B31" s="233"/>
      <c r="C31" s="234"/>
      <c r="D31" s="234">
        <v>1131</v>
      </c>
      <c r="E31" s="239" t="e">
        <f>E25+#REF!+E27</f>
        <v>#REF!</v>
      </c>
      <c r="F31" s="239" t="e">
        <f>F25+#REF!+F27</f>
        <v>#REF!</v>
      </c>
      <c r="G31" s="239" t="e">
        <f>G25+#REF!+G27</f>
        <v>#REF!</v>
      </c>
      <c r="H31" s="240"/>
      <c r="I31" s="238"/>
      <c r="J31" s="21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3" ht="14.25" hidden="1" customHeight="1">
      <c r="A32" s="216"/>
      <c r="B32" s="233"/>
      <c r="C32" s="234"/>
      <c r="D32" s="234">
        <v>1134</v>
      </c>
      <c r="E32" s="239" t="e">
        <f>#REF!+#REF!</f>
        <v>#REF!</v>
      </c>
      <c r="F32" s="239" t="e">
        <f>#REF!+#REF!</f>
        <v>#REF!</v>
      </c>
      <c r="G32" s="239" t="e">
        <f>#REF!+#REF!</f>
        <v>#REF!</v>
      </c>
      <c r="H32" s="240"/>
      <c r="I32" s="238"/>
      <c r="J32" s="21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4.25" hidden="1" customHeight="1">
      <c r="A33" s="216"/>
      <c r="B33" s="233"/>
      <c r="C33" s="234"/>
      <c r="D33" s="234">
        <v>1343</v>
      </c>
      <c r="E33" s="239" t="e">
        <f>#REF!</f>
        <v>#REF!</v>
      </c>
      <c r="F33" s="239" t="e">
        <f>#REF!</f>
        <v>#REF!</v>
      </c>
      <c r="G33" s="239" t="e">
        <f>#REF!</f>
        <v>#REF!</v>
      </c>
      <c r="H33" s="240"/>
      <c r="I33" s="238"/>
      <c r="J33" s="21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4.25" hidden="1" customHeight="1">
      <c r="A34" s="241"/>
      <c r="B34" s="242"/>
      <c r="C34" s="243"/>
      <c r="D34" s="244">
        <v>2240</v>
      </c>
      <c r="E34" s="245"/>
      <c r="F34" s="245"/>
      <c r="G34" s="245"/>
      <c r="H34" s="246" t="e">
        <f t="shared" ref="H34:H41" si="1">G34/F34*100</f>
        <v>#DIV/0!</v>
      </c>
      <c r="I34" s="247"/>
      <c r="J34" s="21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8.75" hidden="1" customHeight="1">
      <c r="A35" s="248"/>
      <c r="B35" s="249"/>
      <c r="C35" s="250"/>
      <c r="D35" s="251">
        <v>2240</v>
      </c>
      <c r="E35" s="252"/>
      <c r="F35" s="253"/>
      <c r="G35" s="252"/>
      <c r="H35" s="229" t="e">
        <f t="shared" si="1"/>
        <v>#DIV/0!</v>
      </c>
      <c r="I35" s="247"/>
      <c r="J35" s="25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4.25" hidden="1" customHeight="1">
      <c r="A36" s="248"/>
      <c r="B36" s="249"/>
      <c r="C36" s="250"/>
      <c r="D36" s="251">
        <v>2730</v>
      </c>
      <c r="E36" s="253"/>
      <c r="F36" s="253"/>
      <c r="G36" s="252"/>
      <c r="H36" s="255" t="e">
        <f t="shared" si="1"/>
        <v>#DIV/0!</v>
      </c>
      <c r="I36" s="247"/>
      <c r="J36" s="25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4.25" hidden="1" customHeight="1">
      <c r="A37" s="225"/>
      <c r="B37" s="249"/>
      <c r="C37" s="250"/>
      <c r="D37" s="251">
        <v>2273</v>
      </c>
      <c r="E37" s="258"/>
      <c r="F37" s="253"/>
      <c r="G37" s="252"/>
      <c r="H37" s="229" t="e">
        <f t="shared" si="1"/>
        <v>#DIV/0!</v>
      </c>
      <c r="I37" s="247"/>
      <c r="J37" s="21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4.25" hidden="1" customHeight="1">
      <c r="A38" s="225"/>
      <c r="B38" s="249"/>
      <c r="C38" s="250"/>
      <c r="D38" s="251">
        <v>3132</v>
      </c>
      <c r="E38" s="253"/>
      <c r="F38" s="253"/>
      <c r="G38" s="252"/>
      <c r="H38" s="229" t="e">
        <f t="shared" si="1"/>
        <v>#DIV/0!</v>
      </c>
      <c r="I38" s="247"/>
      <c r="J38" s="25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5.75" hidden="1" customHeight="1">
      <c r="A39" s="225"/>
      <c r="B39" s="226"/>
      <c r="C39" s="250"/>
      <c r="D39" s="251">
        <v>3142</v>
      </c>
      <c r="E39" s="253"/>
      <c r="F39" s="253"/>
      <c r="G39" s="252"/>
      <c r="H39" s="229" t="e">
        <f t="shared" si="1"/>
        <v>#DIV/0!</v>
      </c>
      <c r="I39" s="247"/>
      <c r="J39" s="25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35.25" hidden="1" customHeight="1">
      <c r="A40" s="216" t="s">
        <v>107</v>
      </c>
      <c r="B40" s="217" t="s">
        <v>108</v>
      </c>
      <c r="C40" s="218" t="s">
        <v>109</v>
      </c>
      <c r="D40" s="176" t="s">
        <v>78</v>
      </c>
      <c r="E40" s="260"/>
      <c r="F40" s="253">
        <f>F41</f>
        <v>0</v>
      </c>
      <c r="G40" s="252">
        <f>G41</f>
        <v>0</v>
      </c>
      <c r="H40" s="229" t="e">
        <f t="shared" si="1"/>
        <v>#DIV/0!</v>
      </c>
      <c r="I40" s="247"/>
      <c r="J40" s="21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7.25" hidden="1" customHeight="1">
      <c r="A41" s="216"/>
      <c r="B41" s="242"/>
      <c r="C41" s="243"/>
      <c r="D41" s="244">
        <v>2610</v>
      </c>
      <c r="E41" s="260"/>
      <c r="F41" s="253"/>
      <c r="G41" s="252"/>
      <c r="H41" s="229" t="e">
        <f t="shared" si="1"/>
        <v>#DIV/0!</v>
      </c>
      <c r="I41" s="247"/>
      <c r="J41" s="21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33.75" hidden="1" customHeight="1">
      <c r="A42" s="216" t="s">
        <v>110</v>
      </c>
      <c r="B42" s="261" t="s">
        <v>111</v>
      </c>
      <c r="C42" s="218" t="s">
        <v>109</v>
      </c>
      <c r="D42" s="176" t="s">
        <v>78</v>
      </c>
      <c r="E42" s="260"/>
      <c r="F42" s="253">
        <f>F43</f>
        <v>0</v>
      </c>
      <c r="G42" s="252">
        <f>G43</f>
        <v>0</v>
      </c>
      <c r="H42" s="253" t="e">
        <f>H43</f>
        <v>#DIV/0!</v>
      </c>
      <c r="I42" s="247"/>
      <c r="J42" s="21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 hidden="1" customHeight="1">
      <c r="A43" s="225"/>
      <c r="B43" s="249"/>
      <c r="C43" s="243"/>
      <c r="D43" s="244">
        <v>2240</v>
      </c>
      <c r="E43" s="260"/>
      <c r="F43" s="253"/>
      <c r="G43" s="252"/>
      <c r="H43" s="255" t="e">
        <f>G43/F43*100</f>
        <v>#DIV/0!</v>
      </c>
      <c r="I43" s="247"/>
      <c r="J43" s="21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8" hidden="1" customHeight="1">
      <c r="A44" s="225"/>
      <c r="B44" s="249"/>
      <c r="C44" s="243"/>
      <c r="D44" s="244">
        <v>2240</v>
      </c>
      <c r="E44" s="258"/>
      <c r="F44" s="253"/>
      <c r="G44" s="252"/>
      <c r="H44" s="229" t="e">
        <f>G44/F44*100</f>
        <v>#DIV/0!</v>
      </c>
      <c r="I44" s="247"/>
      <c r="J44" s="25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4.25" hidden="1" customHeight="1">
      <c r="A45" s="216"/>
      <c r="B45" s="233" t="s">
        <v>112</v>
      </c>
      <c r="C45" s="234"/>
      <c r="D45" s="235" t="s">
        <v>78</v>
      </c>
      <c r="E45" s="236" t="e">
        <f>SUM(E46:E48)</f>
        <v>#REF!</v>
      </c>
      <c r="F45" s="236" t="e">
        <f>SUM(F46:F48)</f>
        <v>#REF!</v>
      </c>
      <c r="G45" s="236" t="e">
        <f>SUM(G46:G48)</f>
        <v>#REF!</v>
      </c>
      <c r="H45" s="237"/>
      <c r="I45" s="238"/>
      <c r="J45" s="21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4.25" hidden="1" customHeight="1">
      <c r="A46" s="216"/>
      <c r="B46" s="233"/>
      <c r="C46" s="234"/>
      <c r="D46" s="234">
        <v>1131</v>
      </c>
      <c r="E46" s="239" t="e">
        <f>#REF!+#REF!+#REF!+#REF!</f>
        <v>#REF!</v>
      </c>
      <c r="F46" s="239" t="e">
        <f>#REF!+#REF!+#REF!+#REF!</f>
        <v>#REF!</v>
      </c>
      <c r="G46" s="239" t="e">
        <f>#REF!+#REF!+#REF!+#REF!</f>
        <v>#REF!</v>
      </c>
      <c r="H46" s="240"/>
      <c r="I46" s="238"/>
      <c r="J46" s="21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4.25" hidden="1" customHeight="1">
      <c r="A47" s="216"/>
      <c r="B47" s="233"/>
      <c r="C47" s="234"/>
      <c r="D47" s="234">
        <v>1134</v>
      </c>
      <c r="E47" s="239" t="e">
        <f>#REF!+#REF!+#REF!+#REF!</f>
        <v>#REF!</v>
      </c>
      <c r="F47" s="239" t="e">
        <f>#REF!+#REF!+#REF!+#REF!</f>
        <v>#REF!</v>
      </c>
      <c r="G47" s="239" t="e">
        <f>#REF!+#REF!+#REF!+#REF!</f>
        <v>#REF!</v>
      </c>
      <c r="H47" s="240"/>
      <c r="I47" s="238"/>
      <c r="J47" s="21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4.25" hidden="1" customHeight="1">
      <c r="A48" s="216"/>
      <c r="B48" s="233"/>
      <c r="C48" s="234"/>
      <c r="D48" s="234">
        <v>1343</v>
      </c>
      <c r="E48" s="239" t="e">
        <f>#REF!+#REF!+#REF!+#REF!</f>
        <v>#REF!</v>
      </c>
      <c r="F48" s="239" t="e">
        <f>#REF!+#REF!+#REF!+#REF!</f>
        <v>#REF!</v>
      </c>
      <c r="G48" s="239" t="e">
        <f>#REF!+#REF!+#REF!+#REF!</f>
        <v>#REF!</v>
      </c>
      <c r="H48" s="240"/>
      <c r="I48" s="238"/>
      <c r="J48" s="21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4.25" hidden="1" customHeight="1">
      <c r="A49" s="216"/>
      <c r="B49" s="233" t="s">
        <v>113</v>
      </c>
      <c r="C49" s="234"/>
      <c r="D49" s="235" t="s">
        <v>78</v>
      </c>
      <c r="E49" s="236" t="e">
        <f>SUM(E50:E52)</f>
        <v>#REF!</v>
      </c>
      <c r="F49" s="236" t="e">
        <f>SUM(F50:F52)</f>
        <v>#REF!</v>
      </c>
      <c r="G49" s="236" t="e">
        <f>SUM(G50:G52)</f>
        <v>#REF!</v>
      </c>
      <c r="H49" s="237"/>
      <c r="I49" s="238"/>
      <c r="J49" s="21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4.25" hidden="1" customHeight="1">
      <c r="A50" s="216"/>
      <c r="B50" s="233"/>
      <c r="C50" s="234"/>
      <c r="D50" s="234">
        <v>1131</v>
      </c>
      <c r="E50" s="239" t="e">
        <f>#REF!+#REF!</f>
        <v>#REF!</v>
      </c>
      <c r="F50" s="239" t="e">
        <f>#REF!+#REF!</f>
        <v>#REF!</v>
      </c>
      <c r="G50" s="239" t="e">
        <f>#REF!+#REF!</f>
        <v>#REF!</v>
      </c>
      <c r="H50" s="240"/>
      <c r="I50" s="238"/>
      <c r="J50" s="21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4.25" hidden="1" customHeight="1">
      <c r="A51" s="216"/>
      <c r="B51" s="233"/>
      <c r="C51" s="234"/>
      <c r="D51" s="234">
        <v>1134</v>
      </c>
      <c r="E51" s="239" t="e">
        <f>#REF!+#REF!</f>
        <v>#REF!</v>
      </c>
      <c r="F51" s="239" t="e">
        <f>#REF!+#REF!</f>
        <v>#REF!</v>
      </c>
      <c r="G51" s="239" t="e">
        <f>#REF!+#REF!</f>
        <v>#REF!</v>
      </c>
      <c r="H51" s="240"/>
      <c r="I51" s="238"/>
      <c r="J51" s="21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4.25" hidden="1" customHeight="1">
      <c r="A52" s="216"/>
      <c r="B52" s="233"/>
      <c r="C52" s="234"/>
      <c r="D52" s="234">
        <v>1140</v>
      </c>
      <c r="E52" s="239" t="e">
        <f>#REF!+#REF!</f>
        <v>#REF!</v>
      </c>
      <c r="F52" s="239" t="e">
        <f>#REF!+#REF!</f>
        <v>#REF!</v>
      </c>
      <c r="G52" s="239" t="e">
        <f>#REF!+#REF!</f>
        <v>#REF!</v>
      </c>
      <c r="H52" s="240"/>
      <c r="I52" s="238"/>
      <c r="J52" s="21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29.25" hidden="1" customHeight="1">
      <c r="A53" s="225" t="s">
        <v>114</v>
      </c>
      <c r="B53" s="264" t="s">
        <v>115</v>
      </c>
      <c r="C53" s="265" t="s">
        <v>280</v>
      </c>
      <c r="D53" s="227" t="s">
        <v>78</v>
      </c>
      <c r="E53" s="253"/>
      <c r="F53" s="253">
        <f>F54+F55+F56</f>
        <v>0</v>
      </c>
      <c r="G53" s="252">
        <f>G54+G55+G56</f>
        <v>0</v>
      </c>
      <c r="H53" s="266" t="e">
        <f t="shared" ref="H53:H58" si="2">G53/F53*100</f>
        <v>#DIV/0!</v>
      </c>
      <c r="I53" s="247"/>
      <c r="J53" s="21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4.25" hidden="1" customHeight="1">
      <c r="A54" s="225"/>
      <c r="B54" s="264"/>
      <c r="C54" s="265"/>
      <c r="D54" s="227">
        <v>2210</v>
      </c>
      <c r="E54" s="253"/>
      <c r="F54" s="253"/>
      <c r="G54" s="252"/>
      <c r="H54" s="266" t="e">
        <f t="shared" si="2"/>
        <v>#DIV/0!</v>
      </c>
      <c r="I54" s="247"/>
      <c r="J54" s="21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4.25" hidden="1" customHeight="1">
      <c r="A55" s="225"/>
      <c r="B55" s="264"/>
      <c r="C55" s="265"/>
      <c r="D55" s="227">
        <v>2240</v>
      </c>
      <c r="E55" s="253"/>
      <c r="F55" s="253"/>
      <c r="G55" s="252"/>
      <c r="H55" s="266" t="e">
        <f t="shared" si="2"/>
        <v>#DIV/0!</v>
      </c>
      <c r="I55" s="247"/>
      <c r="J55" s="21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4.25" hidden="1" customHeight="1">
      <c r="A56" s="225"/>
      <c r="B56" s="264"/>
      <c r="C56" s="265"/>
      <c r="D56" s="227">
        <v>2730</v>
      </c>
      <c r="E56" s="253"/>
      <c r="F56" s="253"/>
      <c r="G56" s="252"/>
      <c r="H56" s="267" t="e">
        <f t="shared" si="2"/>
        <v>#DIV/0!</v>
      </c>
      <c r="I56" s="247"/>
      <c r="J56" s="21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8.75" hidden="1" customHeight="1">
      <c r="A57" s="225" t="s">
        <v>116</v>
      </c>
      <c r="B57" s="268" t="s">
        <v>117</v>
      </c>
      <c r="C57" s="251">
        <v>130112</v>
      </c>
      <c r="D57" s="227" t="s">
        <v>78</v>
      </c>
      <c r="E57" s="253"/>
      <c r="F57" s="253">
        <f>F58</f>
        <v>0</v>
      </c>
      <c r="G57" s="252">
        <f>G58</f>
        <v>0</v>
      </c>
      <c r="H57" s="267" t="e">
        <f t="shared" si="2"/>
        <v>#DIV/0!</v>
      </c>
      <c r="I57" s="269"/>
      <c r="J57" s="24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4.25" hidden="1" customHeight="1">
      <c r="A58" s="225"/>
      <c r="B58" s="249"/>
      <c r="C58" s="251"/>
      <c r="D58" s="251">
        <v>2210</v>
      </c>
      <c r="E58" s="253"/>
      <c r="F58" s="253"/>
      <c r="G58" s="252"/>
      <c r="H58" s="267" t="e">
        <f t="shared" si="2"/>
        <v>#DIV/0!</v>
      </c>
      <c r="I58" s="269"/>
      <c r="J58" s="24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36.75" hidden="1" customHeight="1">
      <c r="A59" s="225" t="s">
        <v>116</v>
      </c>
      <c r="B59" s="268" t="s">
        <v>118</v>
      </c>
      <c r="C59" s="251">
        <v>160101</v>
      </c>
      <c r="D59" s="227" t="s">
        <v>78</v>
      </c>
      <c r="E59" s="252"/>
      <c r="F59" s="252">
        <f>F60</f>
        <v>0</v>
      </c>
      <c r="G59" s="252">
        <f>G60</f>
        <v>0</v>
      </c>
      <c r="H59" s="267" t="e">
        <f>H60</f>
        <v>#DIV/0!</v>
      </c>
      <c r="I59" s="270"/>
      <c r="J59" s="24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4.25" hidden="1" customHeight="1">
      <c r="A60" s="225"/>
      <c r="B60" s="249"/>
      <c r="C60" s="251"/>
      <c r="D60" s="251">
        <v>2240</v>
      </c>
      <c r="E60" s="252"/>
      <c r="F60" s="252"/>
      <c r="G60" s="252"/>
      <c r="H60" s="267" t="e">
        <f>G60/F60*100</f>
        <v>#DIV/0!</v>
      </c>
      <c r="I60" s="270"/>
      <c r="J60" s="24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32.25" hidden="1" customHeight="1">
      <c r="A61" s="225" t="s">
        <v>119</v>
      </c>
      <c r="B61" s="271" t="s">
        <v>120</v>
      </c>
      <c r="C61" s="251">
        <v>200200</v>
      </c>
      <c r="D61" s="227" t="s">
        <v>78</v>
      </c>
      <c r="E61" s="253"/>
      <c r="F61" s="253">
        <f>F62</f>
        <v>0</v>
      </c>
      <c r="G61" s="252">
        <f>G62</f>
        <v>0</v>
      </c>
      <c r="H61" s="266" t="e">
        <f>G61/F61*100</f>
        <v>#DIV/0!</v>
      </c>
      <c r="I61" s="270"/>
      <c r="J61" s="24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4.25" hidden="1" customHeight="1">
      <c r="A62" s="225"/>
      <c r="B62" s="249"/>
      <c r="C62" s="251"/>
      <c r="D62" s="251">
        <v>2240</v>
      </c>
      <c r="E62" s="253"/>
      <c r="F62" s="253"/>
      <c r="G62" s="252"/>
      <c r="H62" s="267" t="e">
        <f>G62/F62*100</f>
        <v>#DIV/0!</v>
      </c>
      <c r="I62" s="270"/>
      <c r="J62" s="24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274" customFormat="1" ht="27.6" hidden="1">
      <c r="A63" s="225" t="s">
        <v>121</v>
      </c>
      <c r="B63" s="224" t="s">
        <v>122</v>
      </c>
      <c r="C63" s="222">
        <v>210105</v>
      </c>
      <c r="D63" s="227" t="s">
        <v>78</v>
      </c>
      <c r="E63" s="272">
        <f>SUM(E65:E65)</f>
        <v>0</v>
      </c>
      <c r="F63" s="272">
        <f>F64</f>
        <v>0</v>
      </c>
      <c r="G63" s="228">
        <f>G64</f>
        <v>0</v>
      </c>
      <c r="H63" s="273" t="e">
        <f>G63/F63*100</f>
        <v>#DIV/0!</v>
      </c>
      <c r="I63" s="254"/>
      <c r="J63" s="254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</row>
    <row r="64" spans="1:41" s="274" customFormat="1" ht="13.8" hidden="1">
      <c r="A64" s="225"/>
      <c r="B64" s="224"/>
      <c r="C64" s="222"/>
      <c r="D64" s="227">
        <v>2210</v>
      </c>
      <c r="E64" s="272"/>
      <c r="F64" s="272"/>
      <c r="G64" s="228"/>
      <c r="H64" s="275" t="e">
        <f>G64/F64*100</f>
        <v>#DIV/0!</v>
      </c>
      <c r="I64" s="254"/>
      <c r="J64" s="254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</row>
    <row r="65" spans="1:41" s="274" customFormat="1" ht="13.5" hidden="1" customHeight="1">
      <c r="A65" s="241"/>
      <c r="B65" s="276"/>
      <c r="C65" s="218"/>
      <c r="D65" s="176">
        <v>2210</v>
      </c>
      <c r="E65" s="219"/>
      <c r="F65" s="277"/>
      <c r="G65" s="228"/>
      <c r="H65" s="273" t="e">
        <f t="shared" ref="H65:H87" si="3">G65/F65*100</f>
        <v>#DIV/0!</v>
      </c>
      <c r="I65" s="254"/>
      <c r="J65" s="254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</row>
    <row r="66" spans="1:41" s="274" customFormat="1" ht="13.5" hidden="1" customHeight="1">
      <c r="A66" s="241"/>
      <c r="B66" s="278"/>
      <c r="C66" s="218"/>
      <c r="D66" s="176">
        <v>2240</v>
      </c>
      <c r="E66" s="219"/>
      <c r="F66" s="277"/>
      <c r="G66" s="228"/>
      <c r="H66" s="273" t="e">
        <f t="shared" si="3"/>
        <v>#DIV/0!</v>
      </c>
      <c r="I66" s="254"/>
      <c r="J66" s="254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</row>
    <row r="67" spans="1:41" s="274" customFormat="1" ht="45" hidden="1" customHeight="1">
      <c r="A67" s="225" t="s">
        <v>124</v>
      </c>
      <c r="B67" s="271" t="s">
        <v>125</v>
      </c>
      <c r="C67" s="222">
        <v>240604</v>
      </c>
      <c r="D67" s="227" t="s">
        <v>78</v>
      </c>
      <c r="E67" s="228"/>
      <c r="F67" s="279">
        <f>F68</f>
        <v>0</v>
      </c>
      <c r="G67" s="279">
        <f>G68</f>
        <v>0</v>
      </c>
      <c r="H67" s="280" t="e">
        <f t="shared" si="3"/>
        <v>#DIV/0!</v>
      </c>
      <c r="I67" s="254"/>
      <c r="J67" s="254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spans="1:41" s="274" customFormat="1" ht="19.5" hidden="1" customHeight="1">
      <c r="A68" s="281"/>
      <c r="B68" s="271"/>
      <c r="C68" s="222"/>
      <c r="D68" s="227">
        <v>2240</v>
      </c>
      <c r="E68" s="228"/>
      <c r="F68" s="279"/>
      <c r="G68" s="228"/>
      <c r="H68" s="280" t="e">
        <f t="shared" si="3"/>
        <v>#DIV/0!</v>
      </c>
      <c r="I68" s="254"/>
      <c r="J68" s="254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</row>
    <row r="69" spans="1:41" s="274" customFormat="1" ht="27.6" hidden="1">
      <c r="A69" s="282" t="s">
        <v>126</v>
      </c>
      <c r="B69" s="271" t="s">
        <v>127</v>
      </c>
      <c r="C69" s="222">
        <v>250404</v>
      </c>
      <c r="D69" s="227" t="s">
        <v>78</v>
      </c>
      <c r="E69" s="228">
        <f>SUM(E70:E71)</f>
        <v>0</v>
      </c>
      <c r="F69" s="228">
        <f>SUM(F70:F71)</f>
        <v>0</v>
      </c>
      <c r="G69" s="228">
        <f>SUM(G70:G71)</f>
        <v>0</v>
      </c>
      <c r="H69" s="229" t="e">
        <f t="shared" si="3"/>
        <v>#DIV/0!</v>
      </c>
      <c r="I69" s="254" t="s">
        <v>67</v>
      </c>
      <c r="J69" s="254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</row>
    <row r="70" spans="1:41" s="274" customFormat="1" ht="14.25" hidden="1" customHeight="1">
      <c r="A70" s="225"/>
      <c r="B70" s="226"/>
      <c r="C70" s="222"/>
      <c r="D70" s="227">
        <v>2210</v>
      </c>
      <c r="E70" s="228"/>
      <c r="F70" s="228"/>
      <c r="G70" s="228"/>
      <c r="H70" s="229" t="e">
        <f t="shared" si="3"/>
        <v>#DIV/0!</v>
      </c>
      <c r="I70" s="254" t="s">
        <v>67</v>
      </c>
      <c r="J70" s="254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</row>
    <row r="71" spans="1:41" s="274" customFormat="1" ht="14.25" hidden="1" customHeight="1">
      <c r="A71" s="225"/>
      <c r="B71" s="226"/>
      <c r="C71" s="222"/>
      <c r="D71" s="227">
        <v>2730</v>
      </c>
      <c r="E71" s="228"/>
      <c r="F71" s="228"/>
      <c r="G71" s="228"/>
      <c r="H71" s="229" t="e">
        <f t="shared" si="3"/>
        <v>#DIV/0!</v>
      </c>
      <c r="I71" s="254" t="s">
        <v>67</v>
      </c>
      <c r="J71" s="254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</row>
    <row r="72" spans="1:41" s="274" customFormat="1" ht="14.25" hidden="1" customHeight="1">
      <c r="A72" s="248"/>
      <c r="B72" s="226"/>
      <c r="C72" s="222"/>
      <c r="D72" s="227">
        <v>2730</v>
      </c>
      <c r="E72" s="272"/>
      <c r="F72" s="272"/>
      <c r="G72" s="228"/>
      <c r="H72" s="272" t="e">
        <f t="shared" si="3"/>
        <v>#DIV/0!</v>
      </c>
      <c r="I72" s="254"/>
      <c r="J72" s="254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</row>
    <row r="73" spans="1:41" s="274" customFormat="1" ht="22.5" hidden="1" customHeight="1">
      <c r="A73" s="241" t="s">
        <v>121</v>
      </c>
      <c r="B73" s="261" t="s">
        <v>123</v>
      </c>
      <c r="C73" s="218" t="s">
        <v>129</v>
      </c>
      <c r="D73" s="176" t="s">
        <v>78</v>
      </c>
      <c r="E73" s="219"/>
      <c r="F73" s="277">
        <f>F74+F90</f>
        <v>0</v>
      </c>
      <c r="G73" s="277">
        <f>G74+G90</f>
        <v>0</v>
      </c>
      <c r="H73" s="284" t="e">
        <f t="shared" si="3"/>
        <v>#DIV/0!</v>
      </c>
      <c r="I73" s="254"/>
      <c r="J73" s="254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1:41" s="274" customFormat="1" ht="19.5" hidden="1" customHeight="1">
      <c r="A74" s="225"/>
      <c r="B74" s="80"/>
      <c r="C74" s="218"/>
      <c r="D74" s="176">
        <v>2210</v>
      </c>
      <c r="E74" s="219"/>
      <c r="F74" s="277"/>
      <c r="G74" s="228"/>
      <c r="H74" s="284" t="e">
        <f t="shared" si="3"/>
        <v>#DIV/0!</v>
      </c>
      <c r="I74" s="254"/>
      <c r="J74" s="25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1:41" s="274" customFormat="1" ht="32.25" hidden="1" customHeight="1">
      <c r="A75" s="225" t="s">
        <v>130</v>
      </c>
      <c r="B75" s="80" t="s">
        <v>131</v>
      </c>
      <c r="C75" s="222">
        <v>250404</v>
      </c>
      <c r="D75" s="227" t="s">
        <v>78</v>
      </c>
      <c r="E75" s="272"/>
      <c r="F75" s="277">
        <f>F76</f>
        <v>0</v>
      </c>
      <c r="G75" s="279">
        <f>G76</f>
        <v>0</v>
      </c>
      <c r="H75" s="229" t="e">
        <f t="shared" si="3"/>
        <v>#DIV/0!</v>
      </c>
      <c r="I75" s="254"/>
      <c r="J75" s="25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</row>
    <row r="76" spans="1:41" s="274" customFormat="1" ht="13.5" hidden="1" customHeight="1">
      <c r="A76" s="225"/>
      <c r="B76" s="80"/>
      <c r="C76" s="222"/>
      <c r="D76" s="227">
        <v>2210</v>
      </c>
      <c r="E76" s="272"/>
      <c r="F76" s="277"/>
      <c r="G76" s="228"/>
      <c r="H76" s="229" t="e">
        <f t="shared" si="3"/>
        <v>#DIV/0!</v>
      </c>
      <c r="I76" s="254"/>
      <c r="J76" s="254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</row>
    <row r="77" spans="1:41" s="274" customFormat="1" ht="27.6" hidden="1">
      <c r="A77" s="282" t="s">
        <v>132</v>
      </c>
      <c r="B77" s="131" t="s">
        <v>133</v>
      </c>
      <c r="C77" s="222">
        <v>250404</v>
      </c>
      <c r="D77" s="227" t="s">
        <v>78</v>
      </c>
      <c r="E77" s="272">
        <f>SUM(E78:E79)</f>
        <v>0</v>
      </c>
      <c r="F77" s="272">
        <f>SUM(F78:F79)</f>
        <v>0</v>
      </c>
      <c r="G77" s="228">
        <f>SUM(G78:G79)</f>
        <v>0</v>
      </c>
      <c r="H77" s="229" t="e">
        <f t="shared" si="3"/>
        <v>#DIV/0!</v>
      </c>
      <c r="I77" s="254" t="s">
        <v>67</v>
      </c>
      <c r="J77" s="254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</row>
    <row r="78" spans="1:41" ht="13.8" hidden="1">
      <c r="A78" s="285"/>
      <c r="B78" s="283"/>
      <c r="C78" s="218"/>
      <c r="D78" s="176">
        <v>1131</v>
      </c>
      <c r="E78" s="220"/>
      <c r="F78" s="286"/>
      <c r="G78" s="220"/>
      <c r="H78" s="231" t="e">
        <f t="shared" si="3"/>
        <v>#DIV/0!</v>
      </c>
      <c r="I78" s="215"/>
      <c r="J78" s="21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s="274" customFormat="1" ht="13.8" hidden="1">
      <c r="A79" s="282"/>
      <c r="B79" s="271"/>
      <c r="C79" s="222"/>
      <c r="D79" s="227">
        <v>2210</v>
      </c>
      <c r="E79" s="272"/>
      <c r="F79" s="277"/>
      <c r="G79" s="228"/>
      <c r="H79" s="229" t="e">
        <f t="shared" si="3"/>
        <v>#DIV/0!</v>
      </c>
      <c r="I79" s="254" t="s">
        <v>67</v>
      </c>
      <c r="J79" s="25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</row>
    <row r="80" spans="1:41" s="274" customFormat="1" ht="13.5" hidden="1" customHeight="1">
      <c r="A80" s="225"/>
      <c r="B80" s="80"/>
      <c r="C80" s="218"/>
      <c r="D80" s="176">
        <v>1131</v>
      </c>
      <c r="E80" s="287"/>
      <c r="F80" s="288"/>
      <c r="G80" s="220"/>
      <c r="H80" s="246" t="e">
        <f t="shared" si="3"/>
        <v>#DIV/0!</v>
      </c>
      <c r="I80" s="254" t="s">
        <v>67</v>
      </c>
      <c r="J80" s="254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</row>
    <row r="81" spans="1:43" ht="14.25" hidden="1" customHeight="1">
      <c r="A81" s="216"/>
      <c r="B81" s="233" t="s">
        <v>83</v>
      </c>
      <c r="C81" s="234">
        <v>250404</v>
      </c>
      <c r="D81" s="235" t="s">
        <v>78</v>
      </c>
      <c r="E81" s="236" t="e">
        <f>SUM(E82:E87)</f>
        <v>#REF!</v>
      </c>
      <c r="F81" s="236" t="e">
        <f>SUM(F82:F87)</f>
        <v>#REF!</v>
      </c>
      <c r="G81" s="236" t="e">
        <f>SUM(G82:G87)</f>
        <v>#REF!</v>
      </c>
      <c r="H81" s="289" t="e">
        <f t="shared" si="3"/>
        <v>#REF!</v>
      </c>
      <c r="I81" s="238"/>
      <c r="J81" s="21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3" ht="14.25" hidden="1" customHeight="1">
      <c r="A82" s="216"/>
      <c r="B82" s="290"/>
      <c r="C82" s="235"/>
      <c r="D82" s="234">
        <v>1131</v>
      </c>
      <c r="E82" s="239" t="e">
        <f>E70+#REF!+E78+#REF!+#REF!+#REF!+E80</f>
        <v>#REF!</v>
      </c>
      <c r="F82" s="239" t="e">
        <f>F70+#REF!+F78+#REF!+#REF!+#REF!+F80</f>
        <v>#REF!</v>
      </c>
      <c r="G82" s="239" t="e">
        <f>G70+#REF!+G78+#REF!+#REF!+#REF!+G80</f>
        <v>#REF!</v>
      </c>
      <c r="H82" s="289" t="e">
        <f t="shared" si="3"/>
        <v>#REF!</v>
      </c>
      <c r="I82" s="238"/>
      <c r="J82" s="21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3" ht="14.25" hidden="1" customHeight="1">
      <c r="A83" s="216"/>
      <c r="B83" s="291"/>
      <c r="C83" s="235"/>
      <c r="D83" s="234">
        <v>1134</v>
      </c>
      <c r="E83" s="239" t="e">
        <f>#REF!+#REF!+E79</f>
        <v>#REF!</v>
      </c>
      <c r="F83" s="239" t="e">
        <f>#REF!+#REF!+F79</f>
        <v>#REF!</v>
      </c>
      <c r="G83" s="239" t="e">
        <f>#REF!+#REF!+G79</f>
        <v>#REF!</v>
      </c>
      <c r="H83" s="289" t="e">
        <f t="shared" si="3"/>
        <v>#REF!</v>
      </c>
      <c r="I83" s="238"/>
      <c r="J83" s="21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3" ht="14.25" hidden="1" customHeight="1">
      <c r="A84" s="216"/>
      <c r="B84" s="291"/>
      <c r="C84" s="235"/>
      <c r="D84" s="234">
        <v>1140</v>
      </c>
      <c r="E84" s="239" t="e">
        <f>#REF!</f>
        <v>#REF!</v>
      </c>
      <c r="F84" s="239" t="e">
        <f>#REF!</f>
        <v>#REF!</v>
      </c>
      <c r="G84" s="239" t="e">
        <f>#REF!</f>
        <v>#REF!</v>
      </c>
      <c r="H84" s="289" t="e">
        <f t="shared" si="3"/>
        <v>#REF!</v>
      </c>
      <c r="I84" s="238"/>
      <c r="J84" s="21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3" ht="14.25" hidden="1" customHeight="1">
      <c r="A85" s="216"/>
      <c r="B85" s="291"/>
      <c r="C85" s="235"/>
      <c r="D85" s="234">
        <v>1171</v>
      </c>
      <c r="E85" s="239" t="e">
        <f>#REF!</f>
        <v>#REF!</v>
      </c>
      <c r="F85" s="239" t="e">
        <f>#REF!</f>
        <v>#REF!</v>
      </c>
      <c r="G85" s="239" t="e">
        <f>#REF!</f>
        <v>#REF!</v>
      </c>
      <c r="H85" s="289" t="e">
        <f t="shared" si="3"/>
        <v>#REF!</v>
      </c>
      <c r="I85" s="238"/>
      <c r="J85" s="21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3" ht="14.25" hidden="1" customHeight="1">
      <c r="A86" s="216"/>
      <c r="B86" s="291"/>
      <c r="C86" s="235"/>
      <c r="D86" s="234">
        <v>1343</v>
      </c>
      <c r="E86" s="239">
        <f>E71</f>
        <v>0</v>
      </c>
      <c r="F86" s="239">
        <f>F71</f>
        <v>0</v>
      </c>
      <c r="G86" s="239">
        <f>G71</f>
        <v>0</v>
      </c>
      <c r="H86" s="289" t="e">
        <f t="shared" si="3"/>
        <v>#DIV/0!</v>
      </c>
      <c r="I86" s="238"/>
      <c r="J86" s="21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3" ht="14.25" hidden="1" customHeight="1">
      <c r="A87" s="216"/>
      <c r="B87" s="291"/>
      <c r="C87" s="235"/>
      <c r="D87" s="234">
        <v>2110</v>
      </c>
      <c r="E87" s="239" t="e">
        <f>#REF!+#REF!</f>
        <v>#REF!</v>
      </c>
      <c r="F87" s="239" t="e">
        <f>#REF!+#REF!</f>
        <v>#REF!</v>
      </c>
      <c r="G87" s="239" t="e">
        <f>#REF!+#REF!</f>
        <v>#REF!</v>
      </c>
      <c r="H87" s="289" t="e">
        <f t="shared" si="3"/>
        <v>#REF!</v>
      </c>
      <c r="I87" s="238"/>
      <c r="J87" s="21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3" s="274" customFormat="1" ht="27.6" hidden="1">
      <c r="A88" s="292" t="s">
        <v>134</v>
      </c>
      <c r="B88" s="283" t="s">
        <v>135</v>
      </c>
      <c r="C88" s="218">
        <v>250404</v>
      </c>
      <c r="D88" s="176" t="s">
        <v>78</v>
      </c>
      <c r="E88" s="293">
        <f>SUM(E89)</f>
        <v>0</v>
      </c>
      <c r="F88" s="293">
        <f>SUM(F89)</f>
        <v>0</v>
      </c>
      <c r="G88" s="293">
        <f>SUM(G89)</f>
        <v>0</v>
      </c>
      <c r="H88" s="256" t="e">
        <f>SUM(H89)</f>
        <v>#DIV/0!</v>
      </c>
      <c r="I88" s="254" t="s">
        <v>67</v>
      </c>
      <c r="J88" s="294"/>
      <c r="K88" s="254"/>
      <c r="L88" s="254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43" s="274" customFormat="1" ht="13.8" hidden="1">
      <c r="A89" s="292"/>
      <c r="B89" s="283"/>
      <c r="C89" s="218"/>
      <c r="D89" s="176">
        <v>2210</v>
      </c>
      <c r="E89" s="293"/>
      <c r="F89" s="295"/>
      <c r="G89" s="220"/>
      <c r="H89" s="246" t="e">
        <f>G89/F89*100</f>
        <v>#DIV/0!</v>
      </c>
      <c r="I89" s="254" t="s">
        <v>67</v>
      </c>
      <c r="J89" s="294"/>
      <c r="K89" s="254"/>
      <c r="L89" s="254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43" s="274" customFormat="1" ht="13.8" hidden="1">
      <c r="A90" s="292"/>
      <c r="B90" s="283"/>
      <c r="C90" s="218"/>
      <c r="D90" s="176">
        <v>2240</v>
      </c>
      <c r="E90" s="293"/>
      <c r="F90" s="296"/>
      <c r="G90" s="228"/>
      <c r="H90" s="284" t="e">
        <f>G90/F90*100</f>
        <v>#DIV/0!</v>
      </c>
      <c r="I90" s="254"/>
      <c r="J90" s="294"/>
      <c r="K90" s="254"/>
      <c r="L90" s="254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43" s="274" customFormat="1" ht="33" hidden="1" customHeight="1">
      <c r="A91" s="285" t="s">
        <v>128</v>
      </c>
      <c r="B91" s="283" t="s">
        <v>136</v>
      </c>
      <c r="C91" s="218" t="s">
        <v>129</v>
      </c>
      <c r="D91" s="176" t="s">
        <v>78</v>
      </c>
      <c r="E91" s="259"/>
      <c r="F91" s="296">
        <f>F92</f>
        <v>0</v>
      </c>
      <c r="G91" s="297">
        <f>G92</f>
        <v>0</v>
      </c>
      <c r="H91" s="296" t="e">
        <f>G91/F91*100</f>
        <v>#DIV/0!</v>
      </c>
      <c r="I91" s="254"/>
      <c r="J91" s="294"/>
      <c r="K91" s="254"/>
      <c r="L91" s="254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43" s="274" customFormat="1" ht="13.8" hidden="1">
      <c r="A92" s="292"/>
      <c r="B92" s="283"/>
      <c r="C92" s="218"/>
      <c r="D92" s="176">
        <v>2240</v>
      </c>
      <c r="E92" s="259"/>
      <c r="F92" s="296"/>
      <c r="G92" s="228"/>
      <c r="H92" s="296" t="e">
        <f>G92/F92*100</f>
        <v>#DIV/0!</v>
      </c>
      <c r="I92" s="254"/>
      <c r="J92" s="294"/>
      <c r="K92" s="254"/>
      <c r="L92" s="254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43" s="274" customFormat="1" ht="13.8" hidden="1">
      <c r="A93" s="281"/>
      <c r="B93" s="271"/>
      <c r="C93" s="222"/>
      <c r="D93" s="227">
        <v>2210</v>
      </c>
      <c r="E93" s="299"/>
      <c r="F93" s="296"/>
      <c r="G93" s="228"/>
      <c r="H93" s="300" t="e">
        <f>G93/F93*100</f>
        <v>#DIV/0!</v>
      </c>
      <c r="I93" s="254"/>
      <c r="J93" s="294"/>
      <c r="K93" s="254"/>
      <c r="L93" s="254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 spans="1:43" s="274" customFormat="1" ht="13.8" hidden="1">
      <c r="A94" s="292"/>
      <c r="B94" s="283"/>
      <c r="C94" s="218"/>
      <c r="D94" s="176">
        <v>2240</v>
      </c>
      <c r="E94" s="301"/>
      <c r="F94" s="297"/>
      <c r="G94" s="228"/>
      <c r="H94" s="302"/>
      <c r="I94" s="254"/>
      <c r="J94" s="294"/>
      <c r="K94" s="254"/>
      <c r="L94" s="25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 spans="1:43" s="274" customFormat="1" ht="13.8" hidden="1">
      <c r="A95" s="292"/>
      <c r="B95" s="283"/>
      <c r="C95" s="218"/>
      <c r="D95" s="176">
        <v>2240</v>
      </c>
      <c r="E95" s="259"/>
      <c r="F95" s="298"/>
      <c r="G95" s="220"/>
      <c r="H95" s="298" t="e">
        <f t="shared" ref="H95:H101" si="4">G95/F95*100</f>
        <v>#DIV/0!</v>
      </c>
      <c r="I95" s="254"/>
      <c r="J95" s="294"/>
      <c r="K95" s="254"/>
      <c r="L95" s="254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</row>
    <row r="96" spans="1:43" s="274" customFormat="1" ht="13.8" hidden="1">
      <c r="A96" s="282"/>
      <c r="B96" s="283"/>
      <c r="C96" s="218"/>
      <c r="D96" s="176">
        <v>2240</v>
      </c>
      <c r="E96" s="259"/>
      <c r="F96" s="296"/>
      <c r="G96" s="228"/>
      <c r="H96" s="300" t="e">
        <f t="shared" si="4"/>
        <v>#DIV/0!</v>
      </c>
      <c r="I96" s="254"/>
      <c r="J96" s="294"/>
      <c r="K96" s="254"/>
      <c r="L96" s="254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43" s="274" customFormat="1" ht="13.8" hidden="1">
      <c r="A97" s="292"/>
      <c r="B97" s="283"/>
      <c r="C97" s="218"/>
      <c r="D97" s="176">
        <v>3110</v>
      </c>
      <c r="E97" s="299"/>
      <c r="F97" s="296"/>
      <c r="G97" s="228"/>
      <c r="H97" s="300" t="e">
        <f t="shared" si="4"/>
        <v>#DIV/0!</v>
      </c>
      <c r="I97" s="254"/>
      <c r="J97" s="257"/>
      <c r="K97" s="254"/>
      <c r="L97" s="254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 spans="1:43" s="274" customFormat="1" ht="27.6" hidden="1">
      <c r="A98" s="282" t="s">
        <v>137</v>
      </c>
      <c r="B98" s="131" t="s">
        <v>133</v>
      </c>
      <c r="C98" s="222">
        <v>250344</v>
      </c>
      <c r="D98" s="227" t="s">
        <v>78</v>
      </c>
      <c r="E98" s="301"/>
      <c r="F98" s="297">
        <f>F99</f>
        <v>0</v>
      </c>
      <c r="G98" s="297">
        <f>G99</f>
        <v>0</v>
      </c>
      <c r="H98" s="302" t="e">
        <f t="shared" si="4"/>
        <v>#DIV/0!</v>
      </c>
      <c r="I98" s="254"/>
      <c r="J98" s="294"/>
      <c r="K98" s="254"/>
      <c r="L98" s="254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 spans="1:43" s="274" customFormat="1" ht="13.8" hidden="1">
      <c r="A99" s="281"/>
      <c r="B99" s="271"/>
      <c r="C99" s="222"/>
      <c r="D99" s="227">
        <v>2620</v>
      </c>
      <c r="E99" s="301"/>
      <c r="F99" s="297"/>
      <c r="G99" s="228"/>
      <c r="H99" s="302" t="e">
        <f t="shared" si="4"/>
        <v>#DIV/0!</v>
      </c>
      <c r="I99" s="254"/>
      <c r="J99" s="294"/>
      <c r="K99" s="254"/>
      <c r="L99" s="254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43" s="274" customFormat="1" ht="48.75" hidden="1" customHeight="1">
      <c r="A100" s="282" t="s">
        <v>138</v>
      </c>
      <c r="B100" s="271" t="s">
        <v>139</v>
      </c>
      <c r="C100" s="222">
        <v>250344</v>
      </c>
      <c r="D100" s="227" t="s">
        <v>78</v>
      </c>
      <c r="E100" s="301"/>
      <c r="F100" s="297">
        <f>F101</f>
        <v>0</v>
      </c>
      <c r="G100" s="228"/>
      <c r="H100" s="302" t="e">
        <f t="shared" si="4"/>
        <v>#DIV/0!</v>
      </c>
      <c r="I100" s="254"/>
      <c r="J100" s="294"/>
      <c r="K100" s="254"/>
      <c r="L100" s="254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</row>
    <row r="101" spans="1:43" s="274" customFormat="1" ht="13.8" hidden="1">
      <c r="A101" s="281"/>
      <c r="B101" s="271"/>
      <c r="C101" s="222"/>
      <c r="D101" s="227">
        <v>2620</v>
      </c>
      <c r="E101" s="301"/>
      <c r="F101" s="297"/>
      <c r="G101" s="228"/>
      <c r="H101" s="302" t="e">
        <f t="shared" si="4"/>
        <v>#DIV/0!</v>
      </c>
      <c r="I101" s="254"/>
      <c r="J101" s="294"/>
      <c r="K101" s="254"/>
      <c r="L101" s="254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</row>
    <row r="102" spans="1:43" s="274" customFormat="1" ht="51.75" hidden="1" customHeight="1">
      <c r="A102" s="282" t="s">
        <v>140</v>
      </c>
      <c r="B102" s="303" t="s">
        <v>141</v>
      </c>
      <c r="C102" s="222">
        <v>250344</v>
      </c>
      <c r="D102" s="227" t="s">
        <v>78</v>
      </c>
      <c r="E102" s="301"/>
      <c r="F102" s="297">
        <f>F103</f>
        <v>0</v>
      </c>
      <c r="G102" s="297">
        <f>G103</f>
        <v>0</v>
      </c>
      <c r="H102" s="297" t="e">
        <f>H103</f>
        <v>#DIV/0!</v>
      </c>
      <c r="I102" s="254"/>
      <c r="J102" s="294"/>
      <c r="K102" s="254"/>
      <c r="L102" s="254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</row>
    <row r="103" spans="1:43" s="274" customFormat="1" ht="13.8" hidden="1">
      <c r="A103" s="281"/>
      <c r="B103" s="271"/>
      <c r="C103" s="222"/>
      <c r="D103" s="227">
        <v>2620</v>
      </c>
      <c r="E103" s="301"/>
      <c r="F103" s="297"/>
      <c r="G103" s="228"/>
      <c r="H103" s="302" t="e">
        <f t="shared" ref="H103:H111" si="5">G103/F103*100</f>
        <v>#DIV/0!</v>
      </c>
      <c r="I103" s="254"/>
      <c r="J103" s="294"/>
      <c r="K103" s="254"/>
      <c r="L103" s="254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</row>
    <row r="104" spans="1:43" s="274" customFormat="1" ht="13.8" hidden="1">
      <c r="A104" s="281"/>
      <c r="B104" s="271"/>
      <c r="C104" s="222"/>
      <c r="D104" s="227">
        <v>3220</v>
      </c>
      <c r="E104" s="299"/>
      <c r="F104" s="296"/>
      <c r="G104" s="228"/>
      <c r="H104" s="296" t="e">
        <f t="shared" si="5"/>
        <v>#DIV/0!</v>
      </c>
      <c r="I104" s="254"/>
      <c r="J104" s="294"/>
      <c r="K104" s="254"/>
      <c r="L104" s="25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</row>
    <row r="105" spans="1:43" s="274" customFormat="1" ht="13.8" hidden="1">
      <c r="A105" s="281"/>
      <c r="B105" s="271"/>
      <c r="C105" s="222"/>
      <c r="D105" s="227">
        <v>3220</v>
      </c>
      <c r="E105" s="299"/>
      <c r="F105" s="296"/>
      <c r="G105" s="228"/>
      <c r="H105" s="296" t="e">
        <f t="shared" si="5"/>
        <v>#DIV/0!</v>
      </c>
      <c r="I105" s="254"/>
      <c r="J105" s="294"/>
      <c r="K105" s="254"/>
      <c r="L105" s="254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</row>
    <row r="106" spans="1:43" s="274" customFormat="1" ht="13.8" hidden="1">
      <c r="A106" s="281"/>
      <c r="B106" s="271"/>
      <c r="C106" s="222"/>
      <c r="D106" s="227">
        <v>2620</v>
      </c>
      <c r="E106" s="299"/>
      <c r="F106" s="296"/>
      <c r="G106" s="228"/>
      <c r="H106" s="296" t="e">
        <f t="shared" si="5"/>
        <v>#DIV/0!</v>
      </c>
      <c r="I106" s="254"/>
      <c r="J106" s="294"/>
      <c r="K106" s="254"/>
      <c r="L106" s="254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</row>
    <row r="107" spans="1:43" s="274" customFormat="1" ht="13.8" hidden="1">
      <c r="A107" s="282" t="s">
        <v>140</v>
      </c>
      <c r="B107" s="271" t="s">
        <v>145</v>
      </c>
      <c r="C107" s="222" t="s">
        <v>146</v>
      </c>
      <c r="D107" s="227" t="s">
        <v>78</v>
      </c>
      <c r="E107" s="299">
        <f>E108</f>
        <v>0</v>
      </c>
      <c r="F107" s="299">
        <f>F108</f>
        <v>0</v>
      </c>
      <c r="G107" s="301">
        <f>G108</f>
        <v>0</v>
      </c>
      <c r="H107" s="299" t="e">
        <f t="shared" si="5"/>
        <v>#DIV/0!</v>
      </c>
      <c r="I107" s="254"/>
      <c r="J107" s="294"/>
      <c r="K107" s="254"/>
      <c r="L107" s="254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</row>
    <row r="108" spans="1:43" s="274" customFormat="1" ht="13.8" hidden="1">
      <c r="A108" s="281"/>
      <c r="B108" s="271"/>
      <c r="C108" s="222"/>
      <c r="D108" s="227">
        <v>2610</v>
      </c>
      <c r="E108" s="299"/>
      <c r="F108" s="296"/>
      <c r="G108" s="228"/>
      <c r="H108" s="299" t="e">
        <f t="shared" si="5"/>
        <v>#DIV/0!</v>
      </c>
      <c r="I108" s="254"/>
      <c r="J108" s="294"/>
      <c r="K108" s="254"/>
      <c r="L108" s="254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</row>
    <row r="109" spans="1:43" s="274" customFormat="1" ht="14.25" hidden="1" customHeight="1">
      <c r="A109" s="216"/>
      <c r="B109" s="305"/>
      <c r="C109" s="218"/>
      <c r="D109" s="227">
        <v>2210</v>
      </c>
      <c r="E109" s="299"/>
      <c r="F109" s="299"/>
      <c r="G109" s="301"/>
      <c r="H109" s="255" t="e">
        <f t="shared" si="5"/>
        <v>#DIV/0!</v>
      </c>
      <c r="J109" s="308"/>
      <c r="K109" s="304"/>
      <c r="L109" s="304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</row>
    <row r="110" spans="1:43" s="274" customFormat="1" ht="14.25" hidden="1" customHeight="1">
      <c r="A110" s="281"/>
      <c r="B110" s="264"/>
      <c r="C110" s="209"/>
      <c r="D110" s="227">
        <v>2240</v>
      </c>
      <c r="E110" s="299"/>
      <c r="F110" s="299"/>
      <c r="G110" s="228"/>
      <c r="H110" s="284" t="e">
        <f t="shared" si="5"/>
        <v>#DIV/0!</v>
      </c>
      <c r="I110" s="274" t="s">
        <v>67</v>
      </c>
      <c r="J110" s="308"/>
      <c r="K110" s="304"/>
      <c r="L110" s="304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</row>
    <row r="111" spans="1:43" s="274" customFormat="1" ht="14.25" hidden="1" customHeight="1">
      <c r="A111" s="292"/>
      <c r="B111" s="306"/>
      <c r="C111" s="307"/>
      <c r="D111" s="227">
        <v>3110</v>
      </c>
      <c r="E111" s="299"/>
      <c r="F111" s="299"/>
      <c r="G111" s="301"/>
      <c r="H111" s="255" t="e">
        <f t="shared" si="5"/>
        <v>#DIV/0!</v>
      </c>
      <c r="I111" s="274" t="s">
        <v>67</v>
      </c>
      <c r="J111" s="308"/>
      <c r="K111" s="304"/>
      <c r="L111" s="304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</row>
    <row r="112" spans="1:43" s="274" customFormat="1" ht="14.25" hidden="1" customHeight="1">
      <c r="A112" s="281"/>
      <c r="B112" s="264"/>
      <c r="C112" s="209"/>
      <c r="D112" s="176">
        <v>2110</v>
      </c>
      <c r="E112" s="293"/>
      <c r="F112" s="293"/>
      <c r="G112" s="293"/>
      <c r="H112" s="246"/>
      <c r="J112" s="308"/>
      <c r="K112" s="304"/>
      <c r="L112" s="304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</row>
    <row r="113" spans="1:43" ht="14.25" hidden="1" customHeight="1">
      <c r="A113" s="292"/>
      <c r="B113" s="306"/>
      <c r="C113" s="307"/>
      <c r="D113" s="176">
        <v>1134</v>
      </c>
      <c r="E113" s="293"/>
      <c r="F113" s="293"/>
      <c r="G113" s="293"/>
      <c r="H113" s="231" t="e">
        <f t="shared" ref="H113:H120" si="6">G113/F113*100</f>
        <v>#DIV/0!</v>
      </c>
      <c r="J113" s="309"/>
      <c r="K113" s="21"/>
      <c r="L113" s="21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14.25" hidden="1" customHeight="1">
      <c r="A114" s="292"/>
      <c r="B114" s="306"/>
      <c r="C114" s="307"/>
      <c r="D114" s="176">
        <v>1134</v>
      </c>
      <c r="E114" s="293"/>
      <c r="F114" s="293"/>
      <c r="G114" s="293"/>
      <c r="H114" s="231" t="e">
        <f t="shared" si="6"/>
        <v>#DIV/0!</v>
      </c>
      <c r="J114" s="309"/>
      <c r="K114" s="21"/>
      <c r="L114" s="2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14.25" hidden="1" customHeight="1">
      <c r="A115" s="216" t="s">
        <v>147</v>
      </c>
      <c r="B115" s="264" t="s">
        <v>148</v>
      </c>
      <c r="C115" s="222" t="s">
        <v>149</v>
      </c>
      <c r="D115" s="227" t="s">
        <v>78</v>
      </c>
      <c r="E115" s="301"/>
      <c r="F115" s="301">
        <f>F116+F117</f>
        <v>0</v>
      </c>
      <c r="G115" s="301">
        <f>G116+G117</f>
        <v>0</v>
      </c>
      <c r="H115" s="229" t="e">
        <f t="shared" si="6"/>
        <v>#DIV/0!</v>
      </c>
      <c r="I115" s="274"/>
      <c r="J115" s="309"/>
      <c r="K115" s="21"/>
      <c r="L115" s="21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14.25" hidden="1" customHeight="1">
      <c r="A116" s="292"/>
      <c r="B116" s="264"/>
      <c r="C116" s="209"/>
      <c r="D116" s="227">
        <v>2240</v>
      </c>
      <c r="E116" s="301"/>
      <c r="F116" s="301"/>
      <c r="G116" s="301"/>
      <c r="H116" s="229" t="e">
        <f t="shared" si="6"/>
        <v>#DIV/0!</v>
      </c>
      <c r="I116" s="274"/>
      <c r="J116" s="309"/>
      <c r="K116" s="21"/>
      <c r="L116" s="21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14.25" hidden="1" customHeight="1">
      <c r="A117" s="292"/>
      <c r="B117" s="264"/>
      <c r="C117" s="209"/>
      <c r="D117" s="227">
        <v>2730</v>
      </c>
      <c r="E117" s="301"/>
      <c r="F117" s="301"/>
      <c r="G117" s="301"/>
      <c r="H117" s="229" t="e">
        <f t="shared" si="6"/>
        <v>#DIV/0!</v>
      </c>
      <c r="I117" s="274"/>
      <c r="J117" s="309"/>
      <c r="K117" s="21"/>
      <c r="L117" s="21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14.25" hidden="1" customHeight="1">
      <c r="A118" s="225" t="s">
        <v>150</v>
      </c>
      <c r="B118" s="268" t="s">
        <v>151</v>
      </c>
      <c r="C118" s="222">
        <v>1011220</v>
      </c>
      <c r="D118" s="227" t="s">
        <v>78</v>
      </c>
      <c r="E118" s="301"/>
      <c r="F118" s="299">
        <f>F119+F120</f>
        <v>0</v>
      </c>
      <c r="G118" s="301">
        <f>G119+G120</f>
        <v>0</v>
      </c>
      <c r="H118" s="229" t="e">
        <f t="shared" si="6"/>
        <v>#DIV/0!</v>
      </c>
      <c r="I118" s="274"/>
      <c r="J118" s="309"/>
      <c r="K118" s="21"/>
      <c r="L118" s="21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15.75" hidden="1" customHeight="1">
      <c r="A119" s="281"/>
      <c r="B119" s="264"/>
      <c r="C119" s="222"/>
      <c r="D119" s="227">
        <v>2240</v>
      </c>
      <c r="E119" s="301"/>
      <c r="F119" s="299"/>
      <c r="G119" s="301"/>
      <c r="H119" s="255" t="e">
        <f t="shared" si="6"/>
        <v>#DIV/0!</v>
      </c>
      <c r="I119" s="274"/>
      <c r="J119" s="308"/>
      <c r="K119" s="21"/>
      <c r="L119" s="21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18" hidden="1" customHeight="1">
      <c r="A120" s="281"/>
      <c r="B120" s="264"/>
      <c r="C120" s="222"/>
      <c r="D120" s="227">
        <v>3110</v>
      </c>
      <c r="E120" s="301"/>
      <c r="F120" s="299"/>
      <c r="G120" s="301"/>
      <c r="H120" s="229" t="e">
        <f t="shared" si="6"/>
        <v>#DIV/0!</v>
      </c>
      <c r="I120" s="274"/>
      <c r="J120" s="308"/>
      <c r="K120" s="21"/>
      <c r="L120" s="21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13.8" hidden="1">
      <c r="A121" s="216"/>
      <c r="B121" s="217"/>
      <c r="C121" s="218"/>
      <c r="D121" s="176">
        <v>1132</v>
      </c>
      <c r="E121" s="220"/>
      <c r="F121" s="220"/>
      <c r="G121" s="220"/>
      <c r="H121" s="231" t="e">
        <f>G121/F121*100</f>
        <v>#DIV/0!</v>
      </c>
      <c r="J121" s="310"/>
      <c r="K121" s="215"/>
      <c r="L121" s="215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274" customFormat="1" ht="14.25" hidden="1" customHeight="1">
      <c r="A122" s="216"/>
      <c r="B122" s="217"/>
      <c r="C122" s="218"/>
      <c r="D122" s="227">
        <v>2210</v>
      </c>
      <c r="E122" s="228"/>
      <c r="F122" s="228"/>
      <c r="G122" s="279"/>
      <c r="H122" s="229" t="e">
        <f>G122/F122*100</f>
        <v>#DIV/0!</v>
      </c>
      <c r="I122" s="274" t="s">
        <v>67</v>
      </c>
      <c r="J122" s="294"/>
      <c r="K122" s="254"/>
      <c r="L122" s="254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</row>
    <row r="123" spans="1:43" s="274" customFormat="1" ht="16.5" hidden="1" customHeight="1">
      <c r="A123" s="216"/>
      <c r="B123" s="217"/>
      <c r="C123" s="218"/>
      <c r="D123" s="176">
        <v>2220</v>
      </c>
      <c r="E123" s="228"/>
      <c r="F123" s="272"/>
      <c r="G123" s="279"/>
      <c r="H123" s="246"/>
      <c r="J123" s="294">
        <v>-200000</v>
      </c>
      <c r="K123" s="254"/>
      <c r="L123" s="254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1:43" s="274" customFormat="1" ht="21.75" hidden="1" customHeight="1">
      <c r="A124" s="225"/>
      <c r="B124" s="226"/>
      <c r="C124" s="222"/>
      <c r="D124" s="227"/>
      <c r="E124" s="272"/>
      <c r="F124" s="272"/>
      <c r="G124" s="279"/>
      <c r="H124" s="229" t="e">
        <f t="shared" ref="H124:H138" si="7">G124/F124*100</f>
        <v>#DIV/0!</v>
      </c>
      <c r="I124" s="213"/>
      <c r="J124" s="294"/>
      <c r="K124" s="254"/>
      <c r="L124" s="25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</row>
    <row r="125" spans="1:43" s="274" customFormat="1" ht="36.75" hidden="1" customHeight="1">
      <c r="A125" s="225" t="s">
        <v>152</v>
      </c>
      <c r="B125" s="226" t="s">
        <v>153</v>
      </c>
      <c r="C125" s="222" t="s">
        <v>154</v>
      </c>
      <c r="D125" s="227" t="s">
        <v>78</v>
      </c>
      <c r="E125" s="272">
        <f>SUM(E126)</f>
        <v>0</v>
      </c>
      <c r="F125" s="272">
        <f>SUM(F126)</f>
        <v>0</v>
      </c>
      <c r="G125" s="228">
        <f>SUM(G126)</f>
        <v>0</v>
      </c>
      <c r="H125" s="229" t="e">
        <f t="shared" si="7"/>
        <v>#DIV/0!</v>
      </c>
      <c r="I125" s="213" t="s">
        <v>67</v>
      </c>
      <c r="J125" s="294"/>
      <c r="K125" s="254"/>
      <c r="L125" s="254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1:43" s="274" customFormat="1" ht="14.25" hidden="1" customHeight="1">
      <c r="A126" s="216"/>
      <c r="B126" s="217"/>
      <c r="C126" s="222"/>
      <c r="D126" s="227">
        <v>2220</v>
      </c>
      <c r="E126" s="272"/>
      <c r="F126" s="272"/>
      <c r="G126" s="279"/>
      <c r="H126" s="229" t="e">
        <f t="shared" si="7"/>
        <v>#DIV/0!</v>
      </c>
      <c r="I126" s="213" t="s">
        <v>67</v>
      </c>
      <c r="J126" s="294"/>
      <c r="K126" s="254"/>
      <c r="L126" s="254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1:43" ht="14.25" hidden="1" customHeight="1">
      <c r="A127" s="292"/>
      <c r="B127" s="233" t="s">
        <v>155</v>
      </c>
      <c r="C127" s="234"/>
      <c r="D127" s="235" t="s">
        <v>78</v>
      </c>
      <c r="E127" s="311" t="e">
        <f>SUM(E128:E132)</f>
        <v>#REF!</v>
      </c>
      <c r="F127" s="311" t="e">
        <f>SUM(F128:F132)</f>
        <v>#REF!</v>
      </c>
      <c r="G127" s="311" t="e">
        <f>SUM(G128:G132)</f>
        <v>#REF!</v>
      </c>
      <c r="H127" s="289" t="e">
        <f t="shared" si="7"/>
        <v>#REF!</v>
      </c>
      <c r="I127" s="312"/>
      <c r="J127" t="s">
        <v>67</v>
      </c>
      <c r="K127" s="21"/>
      <c r="L127" s="21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14.25" hidden="1" customHeight="1">
      <c r="A128" s="292"/>
      <c r="B128" s="233"/>
      <c r="C128" s="234"/>
      <c r="D128" s="234">
        <v>1131</v>
      </c>
      <c r="E128" s="313" t="e">
        <f>#REF!+E122</f>
        <v>#REF!</v>
      </c>
      <c r="F128" s="313" t="e">
        <f>#REF!+F122</f>
        <v>#REF!</v>
      </c>
      <c r="G128" s="313" t="e">
        <f>#REF!+G122</f>
        <v>#REF!</v>
      </c>
      <c r="H128" s="289" t="e">
        <f t="shared" si="7"/>
        <v>#REF!</v>
      </c>
      <c r="I128" s="312"/>
      <c r="J128"/>
      <c r="K128" s="21"/>
      <c r="L128" s="21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4" customFormat="1" ht="14.25" hidden="1" customHeight="1">
      <c r="A129" s="292"/>
      <c r="B129" s="314"/>
      <c r="C129" s="315"/>
      <c r="D129" s="234">
        <v>1132</v>
      </c>
      <c r="E129" s="313" t="e">
        <f>#REF!+#REF!+#REF!+E121+E126+#REF!+#REF!</f>
        <v>#REF!</v>
      </c>
      <c r="F129" s="313" t="e">
        <f>#REF!+#REF!+#REF!+F121+F126+#REF!+#REF!</f>
        <v>#REF!</v>
      </c>
      <c r="G129" s="313" t="e">
        <f>#REF!+#REF!+#REF!+G121+G126+#REF!+#REF!</f>
        <v>#REF!</v>
      </c>
      <c r="H129" s="289" t="e">
        <f t="shared" si="7"/>
        <v>#REF!</v>
      </c>
      <c r="I129" s="316"/>
      <c r="J129" s="4" t="s">
        <v>67</v>
      </c>
      <c r="K129" s="21"/>
      <c r="L129" s="21"/>
    </row>
    <row r="130" spans="1:43" s="4" customFormat="1" ht="14.25" hidden="1" customHeight="1">
      <c r="A130" s="292"/>
      <c r="B130" s="314"/>
      <c r="C130" s="315"/>
      <c r="D130" s="234">
        <v>1134</v>
      </c>
      <c r="E130" s="313" t="e">
        <f>#REF!</f>
        <v>#REF!</v>
      </c>
      <c r="F130" s="313" t="e">
        <f>#REF!</f>
        <v>#REF!</v>
      </c>
      <c r="G130" s="313" t="e">
        <f>#REF!</f>
        <v>#REF!</v>
      </c>
      <c r="H130" s="289" t="e">
        <f t="shared" si="7"/>
        <v>#REF!</v>
      </c>
      <c r="I130" s="316"/>
      <c r="K130" s="21"/>
      <c r="L130" s="21"/>
    </row>
    <row r="131" spans="1:43" s="4" customFormat="1" ht="14.25" hidden="1" customHeight="1">
      <c r="A131" s="292"/>
      <c r="B131" s="314"/>
      <c r="C131" s="315"/>
      <c r="D131" s="234">
        <v>1343</v>
      </c>
      <c r="E131" s="313" t="e">
        <f>#REF!</f>
        <v>#REF!</v>
      </c>
      <c r="F131" s="313" t="e">
        <f>#REF!</f>
        <v>#REF!</v>
      </c>
      <c r="G131" s="313" t="e">
        <f>#REF!</f>
        <v>#REF!</v>
      </c>
      <c r="H131" s="289" t="e">
        <f t="shared" si="7"/>
        <v>#REF!</v>
      </c>
      <c r="I131" s="316"/>
      <c r="K131" s="21"/>
      <c r="L131" s="21"/>
    </row>
    <row r="132" spans="1:43" s="4" customFormat="1" ht="14.25" hidden="1" customHeight="1">
      <c r="A132" s="292"/>
      <c r="B132" s="314"/>
      <c r="C132" s="315"/>
      <c r="D132" s="234">
        <v>2110</v>
      </c>
      <c r="E132" s="313" t="e">
        <f>#REF!+#REF!+#REF!</f>
        <v>#REF!</v>
      </c>
      <c r="F132" s="313" t="e">
        <f>#REF!+#REF!+#REF!</f>
        <v>#REF!</v>
      </c>
      <c r="G132" s="313" t="e">
        <f>#REF!+#REF!+#REF!</f>
        <v>#REF!</v>
      </c>
      <c r="H132" s="289" t="e">
        <f t="shared" si="7"/>
        <v>#REF!</v>
      </c>
      <c r="I132" s="316"/>
      <c r="K132" s="21"/>
      <c r="L132" s="21"/>
    </row>
    <row r="133" spans="1:43" s="274" customFormat="1" ht="14.25" hidden="1" customHeight="1">
      <c r="A133" s="216" t="s">
        <v>156</v>
      </c>
      <c r="B133" s="317" t="s">
        <v>157</v>
      </c>
      <c r="C133" s="218" t="s">
        <v>158</v>
      </c>
      <c r="D133" s="176" t="s">
        <v>78</v>
      </c>
      <c r="E133" s="220">
        <f>SUM(E134)</f>
        <v>0</v>
      </c>
      <c r="F133" s="220">
        <f>SUM(F134)</f>
        <v>0</v>
      </c>
      <c r="G133" s="220">
        <f>SUM(G134)</f>
        <v>0</v>
      </c>
      <c r="H133" s="246" t="e">
        <f t="shared" si="7"/>
        <v>#DIV/0!</v>
      </c>
      <c r="I133" s="274" t="s">
        <v>67</v>
      </c>
      <c r="J133" s="294"/>
      <c r="K133" s="254"/>
      <c r="L133" s="254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</row>
    <row r="134" spans="1:43" s="274" customFormat="1" ht="14.25" hidden="1" customHeight="1">
      <c r="A134" s="216"/>
      <c r="B134" s="317"/>
      <c r="C134" s="218"/>
      <c r="D134" s="176">
        <v>1132</v>
      </c>
      <c r="E134" s="220"/>
      <c r="F134" s="220"/>
      <c r="G134" s="286"/>
      <c r="H134" s="246" t="e">
        <f t="shared" si="7"/>
        <v>#DIV/0!</v>
      </c>
      <c r="I134" s="274" t="s">
        <v>67</v>
      </c>
      <c r="J134" s="294"/>
      <c r="K134" s="254"/>
      <c r="L134" s="25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</row>
    <row r="135" spans="1:43" s="274" customFormat="1" ht="13.8" hidden="1">
      <c r="A135" s="225" t="s">
        <v>159</v>
      </c>
      <c r="B135" s="318" t="s">
        <v>160</v>
      </c>
      <c r="C135" s="222" t="s">
        <v>261</v>
      </c>
      <c r="D135" s="227" t="s">
        <v>78</v>
      </c>
      <c r="E135" s="272">
        <f>SUM(E136)</f>
        <v>0</v>
      </c>
      <c r="F135" s="272">
        <f>SUM(F136)</f>
        <v>0</v>
      </c>
      <c r="G135" s="228">
        <f>SUM(G136)</f>
        <v>0</v>
      </c>
      <c r="H135" s="229" t="e">
        <f t="shared" si="7"/>
        <v>#DIV/0!</v>
      </c>
      <c r="I135" s="213" t="s">
        <v>67</v>
      </c>
      <c r="J135" s="294"/>
      <c r="K135" s="254"/>
      <c r="L135" s="254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</row>
    <row r="136" spans="1:43" s="274" customFormat="1" ht="14.25" hidden="1" customHeight="1">
      <c r="A136" s="225"/>
      <c r="B136" s="226"/>
      <c r="C136" s="222"/>
      <c r="D136" s="227">
        <v>2220</v>
      </c>
      <c r="E136" s="272"/>
      <c r="F136" s="272"/>
      <c r="G136" s="279"/>
      <c r="H136" s="229" t="e">
        <f t="shared" si="7"/>
        <v>#DIV/0!</v>
      </c>
      <c r="I136" s="213" t="s">
        <v>67</v>
      </c>
      <c r="J136" s="294"/>
      <c r="K136" s="254"/>
      <c r="L136" s="254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</row>
    <row r="137" spans="1:43" s="274" customFormat="1" ht="13.8" hidden="1">
      <c r="A137" s="225"/>
      <c r="B137" s="226"/>
      <c r="C137" s="319"/>
      <c r="D137" s="227">
        <v>2210</v>
      </c>
      <c r="E137" s="272"/>
      <c r="F137" s="272"/>
      <c r="G137" s="228"/>
      <c r="H137" s="255" t="e">
        <f t="shared" si="7"/>
        <v>#DIV/0!</v>
      </c>
      <c r="I137" s="213"/>
      <c r="J137" s="294"/>
      <c r="K137" s="254"/>
      <c r="L137" s="254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</row>
    <row r="138" spans="1:43" s="274" customFormat="1" ht="14.25" hidden="1" customHeight="1">
      <c r="A138" s="225"/>
      <c r="B138" s="264"/>
      <c r="C138" s="209"/>
      <c r="D138" s="227">
        <v>2240</v>
      </c>
      <c r="E138" s="272"/>
      <c r="F138" s="272"/>
      <c r="G138" s="228"/>
      <c r="H138" s="229" t="e">
        <f t="shared" si="7"/>
        <v>#DIV/0!</v>
      </c>
      <c r="I138" s="213" t="s">
        <v>67</v>
      </c>
      <c r="J138" s="294"/>
      <c r="K138" s="254"/>
      <c r="L138" s="254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</row>
    <row r="139" spans="1:43" ht="14.25" hidden="1" customHeight="1">
      <c r="A139" s="292"/>
      <c r="B139" s="233" t="s">
        <v>161</v>
      </c>
      <c r="C139" s="234"/>
      <c r="D139" s="235" t="s">
        <v>78</v>
      </c>
      <c r="E139" s="311" t="e">
        <f>SUM(E140:E142)</f>
        <v>#REF!</v>
      </c>
      <c r="F139" s="311" t="e">
        <f>SUM(F140:F142)</f>
        <v>#REF!</v>
      </c>
      <c r="G139" s="311" t="e">
        <f>SUM(G140:G142)</f>
        <v>#REF!</v>
      </c>
      <c r="H139" s="321"/>
      <c r="I139" s="312"/>
      <c r="J139" t="s">
        <v>67</v>
      </c>
      <c r="K139" s="21"/>
      <c r="L139" s="21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4" customFormat="1" ht="14.25" hidden="1" customHeight="1">
      <c r="A140" s="292"/>
      <c r="B140" s="314"/>
      <c r="C140" s="315"/>
      <c r="D140" s="234">
        <v>1131</v>
      </c>
      <c r="E140" s="313" t="e">
        <f>#REF!</f>
        <v>#REF!</v>
      </c>
      <c r="F140" s="313" t="e">
        <f>#REF!</f>
        <v>#REF!</v>
      </c>
      <c r="G140" s="313" t="e">
        <f>#REF!</f>
        <v>#REF!</v>
      </c>
      <c r="H140" s="322"/>
      <c r="I140" s="316"/>
      <c r="J140" s="4" t="s">
        <v>67</v>
      </c>
      <c r="K140" s="21"/>
      <c r="L140" s="21"/>
    </row>
    <row r="141" spans="1:43" s="4" customFormat="1" ht="14.25" hidden="1" customHeight="1">
      <c r="A141" s="292"/>
      <c r="B141" s="314"/>
      <c r="C141" s="315"/>
      <c r="D141" s="234">
        <v>1134</v>
      </c>
      <c r="E141" s="313" t="e">
        <f>E138+#REF!+#REF!</f>
        <v>#REF!</v>
      </c>
      <c r="F141" s="313" t="e">
        <f>F138+#REF!+#REF!</f>
        <v>#REF!</v>
      </c>
      <c r="G141" s="313" t="e">
        <f>G138+#REF!+#REF!</f>
        <v>#REF!</v>
      </c>
      <c r="H141" s="322"/>
      <c r="I141" s="316"/>
      <c r="J141" s="4" t="s">
        <v>67</v>
      </c>
      <c r="K141" s="21"/>
      <c r="L141" s="21"/>
    </row>
    <row r="142" spans="1:43" s="4" customFormat="1" ht="14.25" hidden="1" customHeight="1">
      <c r="A142" s="292"/>
      <c r="B142" s="314"/>
      <c r="C142" s="315"/>
      <c r="D142" s="234">
        <v>1343</v>
      </c>
      <c r="E142" s="313" t="e">
        <f>#REF!+#REF!+#REF!+#REF!</f>
        <v>#REF!</v>
      </c>
      <c r="F142" s="313" t="e">
        <f>#REF!+#REF!+#REF!+#REF!</f>
        <v>#REF!</v>
      </c>
      <c r="G142" s="313" t="e">
        <f>#REF!+#REF!+#REF!+#REF!</f>
        <v>#REF!</v>
      </c>
      <c r="H142" s="322"/>
      <c r="I142" s="316"/>
      <c r="J142" s="4" t="s">
        <v>67</v>
      </c>
      <c r="K142" s="21"/>
      <c r="L142" s="21"/>
    </row>
    <row r="143" spans="1:43" s="4" customFormat="1" ht="18" hidden="1" customHeight="1">
      <c r="A143" s="281"/>
      <c r="B143" s="327"/>
      <c r="C143" s="328"/>
      <c r="D143" s="251">
        <v>3220</v>
      </c>
      <c r="E143" s="329"/>
      <c r="F143" s="329"/>
      <c r="G143" s="330"/>
      <c r="H143" s="331" t="e">
        <f>G143/F143*100</f>
        <v>#DIV/0!</v>
      </c>
      <c r="I143" s="326"/>
      <c r="J143" s="177"/>
      <c r="K143" s="21"/>
      <c r="L143" s="21"/>
    </row>
    <row r="144" spans="1:43" s="4" customFormat="1" ht="14.25" hidden="1" customHeight="1">
      <c r="A144" s="324"/>
      <c r="B144" s="263" t="s">
        <v>162</v>
      </c>
      <c r="C144" s="209"/>
      <c r="D144" s="332" t="s">
        <v>76</v>
      </c>
      <c r="E144" s="329"/>
      <c r="F144" s="333">
        <f>F145</f>
        <v>0</v>
      </c>
      <c r="G144" s="334">
        <f>G145</f>
        <v>0</v>
      </c>
      <c r="H144" s="335" t="e">
        <f>G144/F144*100</f>
        <v>#DIV/0!</v>
      </c>
      <c r="I144" s="323"/>
      <c r="K144" s="21"/>
      <c r="L144" s="21"/>
    </row>
    <row r="145" spans="1:43" s="4" customFormat="1" ht="14.25" hidden="1" customHeight="1">
      <c r="A145" s="216" t="s">
        <v>163</v>
      </c>
      <c r="B145" s="324" t="s">
        <v>164</v>
      </c>
      <c r="C145" s="319">
        <v>110502</v>
      </c>
      <c r="D145" s="227" t="s">
        <v>78</v>
      </c>
      <c r="E145" s="329"/>
      <c r="F145" s="329">
        <f>F146</f>
        <v>0</v>
      </c>
      <c r="G145" s="330">
        <f>G146</f>
        <v>0</v>
      </c>
      <c r="H145" s="335" t="e">
        <f>G145/F145*100</f>
        <v>#DIV/0!</v>
      </c>
      <c r="I145" s="323"/>
      <c r="K145" s="21"/>
      <c r="L145" s="21"/>
    </row>
    <row r="146" spans="1:43" s="4" customFormat="1" ht="14.25" hidden="1" customHeight="1">
      <c r="A146" s="292"/>
      <c r="B146" s="324"/>
      <c r="C146" s="328"/>
      <c r="D146" s="251">
        <v>2240</v>
      </c>
      <c r="E146" s="329"/>
      <c r="F146" s="329"/>
      <c r="G146" s="330"/>
      <c r="H146" s="335" t="e">
        <f>G146/F146*100</f>
        <v>#DIV/0!</v>
      </c>
      <c r="I146" s="323"/>
      <c r="K146" s="21"/>
      <c r="L146" s="21"/>
    </row>
    <row r="147" spans="1:43" s="274" customFormat="1" ht="14.25" hidden="1" customHeight="1">
      <c r="A147" s="216"/>
      <c r="B147" s="336" t="s">
        <v>165</v>
      </c>
      <c r="C147" s="218"/>
      <c r="D147" s="2" t="s">
        <v>76</v>
      </c>
      <c r="E147" s="211">
        <f>E148</f>
        <v>0</v>
      </c>
      <c r="F147" s="211">
        <f>F148</f>
        <v>0</v>
      </c>
      <c r="G147" s="211">
        <f>G148</f>
        <v>0</v>
      </c>
      <c r="H147" s="211" t="e">
        <f>H148</f>
        <v>#DIV/0!</v>
      </c>
      <c r="I147" s="274" t="s">
        <v>67</v>
      </c>
      <c r="J147" s="294"/>
      <c r="K147" s="254"/>
      <c r="L147" s="254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</row>
    <row r="148" spans="1:43" s="274" customFormat="1" ht="38.25" hidden="1" customHeight="1">
      <c r="A148" s="216" t="s">
        <v>166</v>
      </c>
      <c r="B148" s="217" t="s">
        <v>167</v>
      </c>
      <c r="C148" s="218">
        <v>160903</v>
      </c>
      <c r="D148" s="176" t="s">
        <v>78</v>
      </c>
      <c r="E148" s="220">
        <f>SUBTOTAL(9,E149)</f>
        <v>0</v>
      </c>
      <c r="F148" s="220">
        <f>SUBTOTAL(9,F149)</f>
        <v>0</v>
      </c>
      <c r="G148" s="220">
        <f>SUBTOTAL(9,G149)</f>
        <v>0</v>
      </c>
      <c r="H148" s="337" t="e">
        <f>G148/F148*100</f>
        <v>#DIV/0!</v>
      </c>
      <c r="I148" s="274" t="s">
        <v>67</v>
      </c>
      <c r="J148" s="294"/>
      <c r="K148" s="254"/>
      <c r="L148" s="254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</row>
    <row r="149" spans="1:43" s="274" customFormat="1" ht="14.25" hidden="1" customHeight="1">
      <c r="A149" s="216"/>
      <c r="B149" s="306"/>
      <c r="C149" s="218"/>
      <c r="D149" s="176">
        <v>2281</v>
      </c>
      <c r="E149" s="220"/>
      <c r="F149" s="220"/>
      <c r="G149" s="220"/>
      <c r="H149" s="337" t="e">
        <f>G149/F149*100</f>
        <v>#DIV/0!</v>
      </c>
      <c r="I149" s="274" t="s">
        <v>67</v>
      </c>
      <c r="J149" s="294"/>
      <c r="K149" s="254"/>
      <c r="L149" s="254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</row>
    <row r="150" spans="1:43" s="274" customFormat="1" ht="14.25" hidden="1" customHeight="1">
      <c r="A150" s="262"/>
      <c r="B150" s="338"/>
      <c r="C150" s="222"/>
      <c r="D150" s="227">
        <v>3142</v>
      </c>
      <c r="E150" s="272"/>
      <c r="F150" s="272"/>
      <c r="G150" s="228"/>
      <c r="H150" s="275" t="e">
        <f t="shared" ref="H150:H157" si="8">G150/F150*100</f>
        <v>#DIV/0!</v>
      </c>
      <c r="J150" s="294"/>
      <c r="K150" s="254"/>
      <c r="L150" s="254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</row>
    <row r="151" spans="1:43" s="274" customFormat="1" ht="14.25" hidden="1" customHeight="1">
      <c r="A151" s="207"/>
      <c r="B151" s="339"/>
      <c r="C151" s="222"/>
      <c r="D151" s="227">
        <v>2281</v>
      </c>
      <c r="E151" s="272"/>
      <c r="F151" s="272"/>
      <c r="G151" s="228"/>
      <c r="H151" s="275" t="e">
        <f t="shared" si="8"/>
        <v>#DIV/0!</v>
      </c>
      <c r="J151" s="294"/>
      <c r="K151" s="254"/>
      <c r="L151" s="254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</row>
    <row r="152" spans="1:43" s="274" customFormat="1" ht="33" hidden="1" customHeight="1">
      <c r="A152" s="225" t="s">
        <v>168</v>
      </c>
      <c r="B152" s="271" t="s">
        <v>169</v>
      </c>
      <c r="C152" s="222">
        <v>5317330</v>
      </c>
      <c r="D152" s="227" t="s">
        <v>78</v>
      </c>
      <c r="E152" s="272"/>
      <c r="F152" s="272">
        <f>F153</f>
        <v>0</v>
      </c>
      <c r="G152" s="228">
        <f>G153</f>
        <v>0</v>
      </c>
      <c r="H152" s="340" t="e">
        <f t="shared" si="8"/>
        <v>#DIV/0!</v>
      </c>
      <c r="J152" s="294"/>
      <c r="K152" s="254"/>
      <c r="L152" s="254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</row>
    <row r="153" spans="1:43" s="274" customFormat="1" ht="14.25" hidden="1" customHeight="1">
      <c r="A153" s="225"/>
      <c r="B153" s="264"/>
      <c r="C153" s="222"/>
      <c r="D153" s="227">
        <v>2240</v>
      </c>
      <c r="E153" s="272"/>
      <c r="F153" s="272"/>
      <c r="G153" s="228"/>
      <c r="H153" s="340" t="e">
        <f t="shared" si="8"/>
        <v>#DIV/0!</v>
      </c>
      <c r="J153" s="294"/>
      <c r="K153" s="254"/>
      <c r="L153" s="254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spans="1:43" s="274" customFormat="1" ht="14.25" hidden="1" customHeight="1">
      <c r="A154" s="225"/>
      <c r="B154" s="327"/>
      <c r="C154" s="328"/>
      <c r="D154" s="251">
        <v>3220</v>
      </c>
      <c r="E154" s="272"/>
      <c r="F154" s="272"/>
      <c r="G154" s="228"/>
      <c r="H154" s="340" t="e">
        <f t="shared" si="8"/>
        <v>#DIV/0!</v>
      </c>
      <c r="J154" s="294"/>
      <c r="K154" s="254"/>
      <c r="L154" s="2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 spans="1:43" s="274" customFormat="1" ht="14.25" hidden="1" customHeight="1">
      <c r="A155" s="216"/>
      <c r="B155" s="324"/>
      <c r="C155" s="325"/>
      <c r="D155" s="244">
        <v>3220</v>
      </c>
      <c r="E155" s="219"/>
      <c r="F155" s="219"/>
      <c r="G155" s="220"/>
      <c r="H155" s="221" t="e">
        <f t="shared" si="8"/>
        <v>#DIV/0!</v>
      </c>
      <c r="J155" s="294"/>
      <c r="K155" s="254"/>
      <c r="L155" s="254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</row>
    <row r="156" spans="1:43" s="274" customFormat="1" ht="14.25" hidden="1" customHeight="1">
      <c r="A156" s="216"/>
      <c r="B156" s="324"/>
      <c r="C156" s="325"/>
      <c r="D156" s="244">
        <v>3220</v>
      </c>
      <c r="E156" s="272"/>
      <c r="F156" s="272"/>
      <c r="G156" s="228"/>
      <c r="H156" s="273" t="e">
        <f t="shared" si="8"/>
        <v>#DIV/0!</v>
      </c>
      <c r="J156" s="294"/>
      <c r="K156" s="254"/>
      <c r="L156" s="254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</row>
    <row r="157" spans="1:43" ht="17.25" customHeight="1">
      <c r="A157" s="451" t="s">
        <v>78</v>
      </c>
      <c r="B157" s="451"/>
      <c r="C157" s="341"/>
      <c r="D157" s="342"/>
      <c r="E157" s="210">
        <f>E19</f>
        <v>75160</v>
      </c>
      <c r="F157" s="210">
        <f>F19</f>
        <v>65160</v>
      </c>
      <c r="G157" s="211">
        <f>G19</f>
        <v>65000</v>
      </c>
      <c r="H157" s="212">
        <f t="shared" si="8"/>
        <v>99.75445058317986</v>
      </c>
      <c r="I157" s="213"/>
    </row>
    <row r="158" spans="1:43" hidden="1">
      <c r="A158" s="189"/>
      <c r="B158" s="5"/>
      <c r="C158" s="189"/>
      <c r="D158" s="5"/>
      <c r="H158" s="180"/>
      <c r="J158"/>
    </row>
    <row r="159" spans="1:43" hidden="1">
      <c r="A159" s="189"/>
      <c r="B159" s="5"/>
      <c r="C159" s="189"/>
      <c r="D159" s="5"/>
      <c r="H159" s="180"/>
      <c r="J159"/>
    </row>
    <row r="160" spans="1:43" hidden="1">
      <c r="A160" s="189"/>
      <c r="B160" s="5"/>
      <c r="C160" s="189"/>
      <c r="D160" s="5"/>
      <c r="H160" s="180"/>
      <c r="J160"/>
    </row>
    <row r="161" spans="1:16" hidden="1">
      <c r="A161" s="189"/>
      <c r="B161" s="5"/>
      <c r="C161" s="189"/>
      <c r="D161" s="5"/>
      <c r="H161" s="180"/>
      <c r="J161"/>
    </row>
    <row r="162" spans="1:16" hidden="1">
      <c r="A162" s="189"/>
      <c r="B162" s="5"/>
      <c r="C162" s="189"/>
      <c r="D162" s="5"/>
      <c r="H162" s="180"/>
      <c r="J162"/>
    </row>
    <row r="163" spans="1:16" hidden="1">
      <c r="A163" s="189"/>
      <c r="B163" s="5"/>
      <c r="C163" s="189"/>
      <c r="D163" s="5"/>
      <c r="H163" s="180"/>
      <c r="J163"/>
    </row>
    <row r="164" spans="1:16" hidden="1">
      <c r="A164" s="189"/>
      <c r="B164" s="5"/>
      <c r="C164" s="189"/>
      <c r="D164" s="5"/>
      <c r="H164" s="180"/>
      <c r="J164"/>
    </row>
    <row r="165" spans="1:16" hidden="1">
      <c r="A165" s="189"/>
      <c r="B165" s="5"/>
      <c r="C165" s="189"/>
      <c r="D165" s="5"/>
      <c r="H165" s="180"/>
      <c r="J165"/>
    </row>
    <row r="166" spans="1:16" hidden="1">
      <c r="A166" s="189"/>
      <c r="B166" s="5"/>
      <c r="C166" s="189"/>
      <c r="D166" s="5"/>
      <c r="H166" s="180"/>
      <c r="J166"/>
    </row>
    <row r="167" spans="1:16" hidden="1">
      <c r="A167" s="189"/>
      <c r="B167" s="5"/>
      <c r="C167" s="189"/>
      <c r="D167" s="5"/>
      <c r="H167" s="180"/>
      <c r="J167"/>
    </row>
    <row r="168" spans="1:16" hidden="1">
      <c r="A168" s="189"/>
      <c r="B168" s="5"/>
      <c r="C168" s="189"/>
      <c r="D168" s="5"/>
      <c r="H168" s="180"/>
      <c r="J168"/>
    </row>
    <row r="169" spans="1:16" ht="12.75" customHeight="1">
      <c r="A169" s="189"/>
      <c r="C169" s="189"/>
      <c r="D169" s="343"/>
      <c r="E169" s="344"/>
      <c r="F169" s="344"/>
      <c r="G169" s="344"/>
      <c r="H169" s="344"/>
    </row>
    <row r="170" spans="1:16" ht="22.5" customHeight="1">
      <c r="A170" s="27" t="s">
        <v>437</v>
      </c>
      <c r="B170" s="55"/>
      <c r="C170" s="42"/>
      <c r="D170" s="42"/>
      <c r="E170" s="42"/>
      <c r="F170" s="42"/>
      <c r="G170" s="421" t="s">
        <v>436</v>
      </c>
      <c r="H170" s="421"/>
      <c r="I170" s="33"/>
      <c r="J170" s="33"/>
      <c r="K170" s="33"/>
      <c r="L170" s="33"/>
      <c r="M170" s="33"/>
      <c r="N170" s="33"/>
      <c r="O170" s="4"/>
      <c r="P170" s="33"/>
    </row>
    <row r="171" spans="1:16" ht="1.5" customHeight="1"/>
    <row r="172" spans="1:16" ht="1.5" customHeight="1"/>
    <row r="173" spans="1:16" ht="15.6">
      <c r="B173" s="184"/>
    </row>
  </sheetData>
  <autoFilter ref="I1:I168">
    <filterColumn colId="0">
      <customFilters and="1">
        <customFilter operator="notEqual" val=" "/>
      </customFilters>
    </filterColumn>
  </autoFilter>
  <mergeCells count="13">
    <mergeCell ref="G170:H170"/>
    <mergeCell ref="A11:H11"/>
    <mergeCell ref="A12:H12"/>
    <mergeCell ref="G9:H9"/>
    <mergeCell ref="A157:B157"/>
    <mergeCell ref="H15:H16"/>
    <mergeCell ref="G15:G16"/>
    <mergeCell ref="F15:F16"/>
    <mergeCell ref="A15:A16"/>
    <mergeCell ref="E15:E16"/>
    <mergeCell ref="D15:D16"/>
    <mergeCell ref="C15:C16"/>
    <mergeCell ref="B15:B16"/>
  </mergeCells>
  <phoneticPr fontId="5" type="noConversion"/>
  <printOptions horizontalCentered="1"/>
  <pageMargins left="0.59055118110236227" right="0.59055118110236227" top="0.59055118110236227" bottom="0.39370078740157483" header="0.51181102362204722" footer="0.19685039370078741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Дод 1 доход </vt:lpstr>
      <vt:lpstr>Видат дод 2</vt:lpstr>
      <vt:lpstr>кредитування</vt:lpstr>
      <vt:lpstr>джерела</vt:lpstr>
      <vt:lpstr>програми</vt:lpstr>
      <vt:lpstr>'Видат дод 2'!Заголовки_для_печати</vt:lpstr>
      <vt:lpstr>'Дод 1 доход '!Заголовки_для_печати</vt:lpstr>
      <vt:lpstr>кредитування!Заголовки_для_печати</vt:lpstr>
      <vt:lpstr>програми!Заголовки_для_печати</vt:lpstr>
      <vt:lpstr>'Видат дод 2'!Область_печати</vt:lpstr>
      <vt:lpstr>'Дод 1 доход '!Область_печати</vt:lpstr>
      <vt:lpstr>кредитування!Область_печати</vt:lpstr>
      <vt:lpstr>програми!Область_печати</vt:lpstr>
    </vt:vector>
  </TitlesOfParts>
  <Company>Головне фінансове управління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</dc:creator>
  <cp:lastModifiedBy>Vision</cp:lastModifiedBy>
  <cp:lastPrinted>2021-02-24T20:27:41Z</cp:lastPrinted>
  <dcterms:created xsi:type="dcterms:W3CDTF">2009-05-07T11:18:16Z</dcterms:created>
  <dcterms:modified xsi:type="dcterms:W3CDTF">2021-02-26T13:42:57Z</dcterms:modified>
</cp:coreProperties>
</file>